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portouniversitetas-my.sharepoint.com/personal/ilona_zuoziene_lsu_lt/Documents/Varžybos/LNSF_LAS varžybų programa 2022/"/>
    </mc:Choice>
  </mc:AlternateContent>
  <bookViews>
    <workbookView xWindow="0" yWindow="0" windowWidth="28800" windowHeight="11700" activeTab="1"/>
  </bookViews>
  <sheets>
    <sheet name="Starto protokolas_rezult_2022" sheetId="1" r:id="rId1"/>
    <sheet name="Be trenerių pav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2" i="2" l="1"/>
  <c r="G232" i="2"/>
  <c r="E232" i="2"/>
  <c r="K232" i="2" s="1"/>
  <c r="L231" i="2"/>
  <c r="K231" i="2"/>
  <c r="G231" i="2"/>
  <c r="E231" i="2"/>
  <c r="L230" i="2"/>
  <c r="G230" i="2"/>
  <c r="E230" i="2"/>
  <c r="K230" i="2" s="1"/>
  <c r="L226" i="2"/>
  <c r="K226" i="2"/>
  <c r="G226" i="2"/>
  <c r="E226" i="2"/>
  <c r="L225" i="2"/>
  <c r="K225" i="2"/>
  <c r="G225" i="2"/>
  <c r="E225" i="2"/>
  <c r="L224" i="2"/>
  <c r="K224" i="2"/>
  <c r="G224" i="2"/>
  <c r="E224" i="2"/>
  <c r="L223" i="2"/>
  <c r="K223" i="2"/>
  <c r="G223" i="2"/>
  <c r="E223" i="2"/>
  <c r="L222" i="2"/>
  <c r="K222" i="2"/>
  <c r="G222" i="2"/>
  <c r="E222" i="2"/>
  <c r="L221" i="2"/>
  <c r="K221" i="2"/>
  <c r="G221" i="2"/>
  <c r="E221" i="2"/>
  <c r="L220" i="2"/>
  <c r="K220" i="2"/>
  <c r="G220" i="2"/>
  <c r="E220" i="2"/>
  <c r="L219" i="2"/>
  <c r="K219" i="2"/>
  <c r="G219" i="2"/>
  <c r="E219" i="2"/>
  <c r="K206" i="2"/>
  <c r="G206" i="2"/>
  <c r="E206" i="2"/>
  <c r="L205" i="2"/>
  <c r="K205" i="2"/>
  <c r="G205" i="2"/>
  <c r="E205" i="2"/>
  <c r="L204" i="2"/>
  <c r="K204" i="2"/>
  <c r="G204" i="2"/>
  <c r="E204" i="2"/>
  <c r="L203" i="2"/>
  <c r="K203" i="2"/>
  <c r="G203" i="2"/>
  <c r="E203" i="2"/>
  <c r="L202" i="2"/>
  <c r="K202" i="2"/>
  <c r="G202" i="2"/>
  <c r="E202" i="2"/>
  <c r="L201" i="2"/>
  <c r="K201" i="2"/>
  <c r="G201" i="2"/>
  <c r="E201" i="2"/>
  <c r="L200" i="2"/>
  <c r="K200" i="2"/>
  <c r="G200" i="2"/>
  <c r="E200" i="2"/>
  <c r="L199" i="2"/>
  <c r="K199" i="2"/>
  <c r="G199" i="2"/>
  <c r="E199" i="2"/>
  <c r="L198" i="2"/>
  <c r="G198" i="2"/>
  <c r="E198" i="2"/>
  <c r="K198" i="2" s="1"/>
  <c r="L197" i="2"/>
  <c r="K197" i="2"/>
  <c r="G197" i="2"/>
  <c r="E197" i="2"/>
  <c r="L177" i="2"/>
  <c r="K177" i="2"/>
  <c r="G177" i="2"/>
  <c r="E177" i="2"/>
  <c r="L169" i="2"/>
  <c r="G169" i="2"/>
  <c r="E169" i="2"/>
  <c r="K169" i="2" s="1"/>
  <c r="L168" i="2"/>
  <c r="K168" i="2"/>
  <c r="G168" i="2"/>
  <c r="E168" i="2"/>
  <c r="L167" i="2"/>
  <c r="G167" i="2"/>
  <c r="E167" i="2"/>
  <c r="K167" i="2" s="1"/>
  <c r="L152" i="2"/>
  <c r="K152" i="2"/>
  <c r="G152" i="2"/>
  <c r="E152" i="2"/>
  <c r="L151" i="2"/>
  <c r="K151" i="2"/>
  <c r="G151" i="2"/>
  <c r="E151" i="2"/>
  <c r="L150" i="2"/>
  <c r="K150" i="2"/>
  <c r="G150" i="2"/>
  <c r="E150" i="2"/>
  <c r="L149" i="2"/>
  <c r="K149" i="2"/>
  <c r="G149" i="2"/>
  <c r="E149" i="2"/>
  <c r="L148" i="2"/>
  <c r="K148" i="2"/>
  <c r="G148" i="2"/>
  <c r="E148" i="2"/>
  <c r="L147" i="2"/>
  <c r="K147" i="2"/>
  <c r="G147" i="2"/>
  <c r="E147" i="2"/>
  <c r="L146" i="2"/>
  <c r="K146" i="2"/>
  <c r="G146" i="2"/>
  <c r="E146" i="2"/>
  <c r="L134" i="2"/>
  <c r="G134" i="2"/>
  <c r="E134" i="2"/>
  <c r="L133" i="2"/>
  <c r="K133" i="2"/>
  <c r="G133" i="2"/>
  <c r="E133" i="2"/>
  <c r="L132" i="2"/>
  <c r="K132" i="2"/>
  <c r="G132" i="2"/>
  <c r="E132" i="2"/>
  <c r="L131" i="2"/>
  <c r="K131" i="2"/>
  <c r="G131" i="2"/>
  <c r="E131" i="2"/>
  <c r="L130" i="2"/>
  <c r="K130" i="2"/>
  <c r="G130" i="2"/>
  <c r="E130" i="2"/>
  <c r="L129" i="2"/>
  <c r="K129" i="2"/>
  <c r="G129" i="2"/>
  <c r="E129" i="2"/>
  <c r="L128" i="2"/>
  <c r="K128" i="2"/>
  <c r="G128" i="2"/>
  <c r="E128" i="2"/>
  <c r="L127" i="2"/>
  <c r="K127" i="2"/>
  <c r="G127" i="2"/>
  <c r="E127" i="2"/>
  <c r="L126" i="2"/>
  <c r="G126" i="2"/>
  <c r="E126" i="2"/>
  <c r="K126" i="2" s="1"/>
  <c r="L125" i="2"/>
  <c r="K125" i="2"/>
  <c r="G125" i="2"/>
  <c r="E125" i="2"/>
  <c r="L124" i="2"/>
  <c r="K124" i="2"/>
  <c r="G124" i="2"/>
  <c r="E124" i="2"/>
  <c r="L123" i="2"/>
  <c r="K123" i="2"/>
  <c r="G123" i="2"/>
  <c r="E123" i="2"/>
  <c r="L122" i="2"/>
  <c r="K122" i="2"/>
  <c r="G122" i="2"/>
  <c r="E122" i="2"/>
  <c r="L121" i="2"/>
  <c r="K121" i="2"/>
  <c r="G121" i="2"/>
  <c r="E121" i="2"/>
  <c r="L120" i="2"/>
  <c r="G120" i="2"/>
  <c r="E120" i="2"/>
  <c r="K120" i="2" s="1"/>
  <c r="L119" i="2"/>
  <c r="K119" i="2"/>
  <c r="G119" i="2"/>
  <c r="E119" i="2"/>
  <c r="L96" i="2"/>
  <c r="K96" i="2"/>
  <c r="G96" i="2"/>
  <c r="E96" i="2"/>
  <c r="L92" i="2"/>
  <c r="G92" i="2"/>
  <c r="E92" i="2"/>
  <c r="K92" i="2" s="1"/>
  <c r="L91" i="2"/>
  <c r="K91" i="2"/>
  <c r="G91" i="2"/>
  <c r="E91" i="2"/>
  <c r="L86" i="2"/>
  <c r="E86" i="2"/>
  <c r="K86" i="2" s="1"/>
  <c r="L85" i="2"/>
  <c r="K85" i="2"/>
  <c r="E85" i="2"/>
  <c r="L84" i="2"/>
  <c r="K84" i="2"/>
  <c r="E84" i="2"/>
  <c r="L76" i="2"/>
  <c r="K76" i="2"/>
  <c r="E76" i="2"/>
  <c r="L75" i="2"/>
  <c r="E75" i="2"/>
  <c r="K75" i="2" s="1"/>
  <c r="L74" i="2"/>
  <c r="E74" i="2"/>
  <c r="K74" i="2" s="1"/>
  <c r="L73" i="2"/>
  <c r="K73" i="2"/>
  <c r="E73" i="2"/>
  <c r="L63" i="2"/>
  <c r="K63" i="2"/>
  <c r="G63" i="2"/>
  <c r="E63" i="2"/>
  <c r="L54" i="2"/>
  <c r="K54" i="2"/>
  <c r="G54" i="2"/>
  <c r="E54" i="2"/>
  <c r="L53" i="2"/>
  <c r="G53" i="2"/>
  <c r="E53" i="2"/>
  <c r="K53" i="2" s="1"/>
  <c r="L52" i="2"/>
  <c r="K52" i="2"/>
  <c r="G52" i="2"/>
  <c r="E52" i="2"/>
  <c r="L48" i="2"/>
  <c r="K48" i="2"/>
  <c r="G48" i="2"/>
  <c r="E48" i="2"/>
  <c r="L47" i="2"/>
  <c r="K47" i="2"/>
  <c r="G47" i="2"/>
  <c r="E47" i="2"/>
  <c r="L43" i="2"/>
  <c r="K43" i="2"/>
  <c r="G43" i="2"/>
  <c r="E43" i="2"/>
  <c r="K34" i="2"/>
  <c r="G34" i="2"/>
  <c r="E34" i="2"/>
  <c r="L33" i="2"/>
  <c r="K33" i="2"/>
  <c r="G33" i="2"/>
  <c r="E33" i="2"/>
  <c r="L32" i="2"/>
  <c r="K32" i="2"/>
  <c r="G32" i="2"/>
  <c r="E32" i="2"/>
  <c r="L31" i="2"/>
  <c r="G31" i="2"/>
  <c r="E31" i="2"/>
  <c r="K31" i="2" s="1"/>
  <c r="L30" i="2"/>
  <c r="K30" i="2"/>
  <c r="G30" i="2"/>
  <c r="E30" i="2"/>
  <c r="L29" i="2"/>
  <c r="K29" i="2"/>
  <c r="G29" i="2"/>
  <c r="E29" i="2"/>
  <c r="L28" i="2"/>
  <c r="G28" i="2"/>
  <c r="E28" i="2"/>
  <c r="K28" i="2" s="1"/>
  <c r="L27" i="2"/>
  <c r="K27" i="2"/>
  <c r="G27" i="2"/>
  <c r="E27" i="2"/>
  <c r="L26" i="2"/>
  <c r="K26" i="2"/>
  <c r="G26" i="2"/>
  <c r="E26" i="2"/>
  <c r="L25" i="2"/>
  <c r="G25" i="2"/>
  <c r="E25" i="2"/>
  <c r="K25" i="2" s="1"/>
  <c r="L27" i="1" l="1"/>
  <c r="K27" i="1"/>
  <c r="L232" i="1"/>
  <c r="G232" i="1"/>
  <c r="E232" i="1"/>
  <c r="K232" i="1" s="1"/>
  <c r="L230" i="1"/>
  <c r="G230" i="1"/>
  <c r="E230" i="1"/>
  <c r="K230" i="1" s="1"/>
  <c r="L231" i="1"/>
  <c r="K231" i="1"/>
  <c r="G231" i="1"/>
  <c r="E231" i="1"/>
  <c r="L226" i="1"/>
  <c r="K226" i="1"/>
  <c r="G226" i="1"/>
  <c r="E226" i="1"/>
  <c r="L225" i="1"/>
  <c r="K225" i="1"/>
  <c r="G225" i="1"/>
  <c r="E225" i="1"/>
  <c r="L224" i="1"/>
  <c r="K224" i="1"/>
  <c r="G224" i="1"/>
  <c r="E224" i="1"/>
  <c r="L223" i="1"/>
  <c r="K223" i="1"/>
  <c r="G223" i="1"/>
  <c r="E223" i="1"/>
  <c r="L222" i="1"/>
  <c r="K222" i="1"/>
  <c r="G222" i="1"/>
  <c r="E222" i="1"/>
  <c r="L221" i="1"/>
  <c r="K221" i="1"/>
  <c r="G221" i="1"/>
  <c r="E221" i="1"/>
  <c r="L220" i="1"/>
  <c r="G220" i="1"/>
  <c r="E220" i="1"/>
  <c r="K220" i="1" s="1"/>
  <c r="L219" i="1"/>
  <c r="K219" i="1"/>
  <c r="G219" i="1"/>
  <c r="E219" i="1"/>
  <c r="K206" i="1"/>
  <c r="G206" i="1"/>
  <c r="E206" i="1"/>
  <c r="L205" i="1"/>
  <c r="K205" i="1"/>
  <c r="G205" i="1"/>
  <c r="E205" i="1"/>
  <c r="L204" i="1"/>
  <c r="K204" i="1"/>
  <c r="G204" i="1"/>
  <c r="E204" i="1"/>
  <c r="L203" i="1"/>
  <c r="K203" i="1"/>
  <c r="G203" i="1"/>
  <c r="E203" i="1"/>
  <c r="L202" i="1"/>
  <c r="K202" i="1"/>
  <c r="G202" i="1"/>
  <c r="E202" i="1"/>
  <c r="L201" i="1"/>
  <c r="K201" i="1"/>
  <c r="G201" i="1"/>
  <c r="E201" i="1"/>
  <c r="L200" i="1"/>
  <c r="K200" i="1"/>
  <c r="G200" i="1"/>
  <c r="E200" i="1"/>
  <c r="L199" i="1"/>
  <c r="G199" i="1"/>
  <c r="E199" i="1"/>
  <c r="K199" i="1" s="1"/>
  <c r="L198" i="1"/>
  <c r="G198" i="1"/>
  <c r="E198" i="1"/>
  <c r="K198" i="1" s="1"/>
  <c r="L197" i="1"/>
  <c r="G197" i="1"/>
  <c r="E197" i="1"/>
  <c r="K197" i="1" s="1"/>
  <c r="L177" i="1"/>
  <c r="K177" i="1"/>
  <c r="G177" i="1"/>
  <c r="E177" i="1"/>
  <c r="L169" i="1"/>
  <c r="G169" i="1"/>
  <c r="E169" i="1"/>
  <c r="K169" i="1" s="1"/>
  <c r="L168" i="1"/>
  <c r="K168" i="1"/>
  <c r="G168" i="1"/>
  <c r="E168" i="1"/>
  <c r="L167" i="1"/>
  <c r="G167" i="1"/>
  <c r="E167" i="1"/>
  <c r="K167" i="1" s="1"/>
  <c r="L152" i="1"/>
  <c r="K152" i="1"/>
  <c r="G152" i="1"/>
  <c r="E152" i="1"/>
  <c r="L151" i="1"/>
  <c r="K151" i="1"/>
  <c r="G151" i="1"/>
  <c r="E151" i="1"/>
  <c r="L150" i="1"/>
  <c r="K150" i="1"/>
  <c r="G150" i="1"/>
  <c r="E150" i="1"/>
  <c r="L149" i="1"/>
  <c r="K149" i="1"/>
  <c r="G149" i="1"/>
  <c r="E149" i="1"/>
  <c r="L148" i="1"/>
  <c r="K148" i="1"/>
  <c r="G148" i="1"/>
  <c r="E148" i="1"/>
  <c r="L147" i="1"/>
  <c r="G147" i="1"/>
  <c r="E147" i="1"/>
  <c r="K147" i="1" s="1"/>
  <c r="L146" i="1"/>
  <c r="K146" i="1"/>
  <c r="G146" i="1"/>
  <c r="E146" i="1"/>
  <c r="L134" i="1"/>
  <c r="G134" i="1"/>
  <c r="E134" i="1"/>
  <c r="L133" i="1"/>
  <c r="K133" i="1"/>
  <c r="G133" i="1"/>
  <c r="E133" i="1"/>
  <c r="L132" i="1"/>
  <c r="K132" i="1"/>
  <c r="G132" i="1"/>
  <c r="E132" i="1"/>
  <c r="L131" i="1"/>
  <c r="K131" i="1"/>
  <c r="G131" i="1"/>
  <c r="E131" i="1"/>
  <c r="L130" i="1"/>
  <c r="K130" i="1"/>
  <c r="G130" i="1"/>
  <c r="E130" i="1"/>
  <c r="L129" i="1"/>
  <c r="K129" i="1"/>
  <c r="G129" i="1"/>
  <c r="E129" i="1"/>
  <c r="L128" i="1"/>
  <c r="K128" i="1"/>
  <c r="G128" i="1"/>
  <c r="E128" i="1"/>
  <c r="L127" i="1"/>
  <c r="K127" i="1"/>
  <c r="G127" i="1"/>
  <c r="E127" i="1"/>
  <c r="L126" i="1"/>
  <c r="G126" i="1"/>
  <c r="E126" i="1"/>
  <c r="K126" i="1" s="1"/>
  <c r="L125" i="1"/>
  <c r="G125" i="1"/>
  <c r="E125" i="1"/>
  <c r="K125" i="1" s="1"/>
  <c r="L124" i="1"/>
  <c r="K124" i="1"/>
  <c r="G124" i="1"/>
  <c r="E124" i="1"/>
  <c r="L123" i="1"/>
  <c r="K123" i="1"/>
  <c r="G123" i="1"/>
  <c r="E123" i="1"/>
  <c r="L122" i="1"/>
  <c r="G122" i="1"/>
  <c r="E122" i="1"/>
  <c r="K122" i="1" s="1"/>
  <c r="L121" i="1"/>
  <c r="G121" i="1"/>
  <c r="E121" i="1"/>
  <c r="K121" i="1" s="1"/>
  <c r="L120" i="1"/>
  <c r="G120" i="1"/>
  <c r="E120" i="1"/>
  <c r="K120" i="1" s="1"/>
  <c r="L119" i="1"/>
  <c r="K119" i="1"/>
  <c r="G119" i="1"/>
  <c r="E119" i="1"/>
  <c r="L96" i="1"/>
  <c r="K96" i="1"/>
  <c r="G96" i="1"/>
  <c r="E96" i="1"/>
  <c r="L92" i="1"/>
  <c r="G92" i="1"/>
  <c r="E92" i="1"/>
  <c r="K92" i="1" s="1"/>
  <c r="L91" i="1"/>
  <c r="K91" i="1"/>
  <c r="G91" i="1"/>
  <c r="E91" i="1"/>
  <c r="L86" i="1"/>
  <c r="E86" i="1"/>
  <c r="K86" i="1" s="1"/>
  <c r="L85" i="1"/>
  <c r="K85" i="1"/>
  <c r="E85" i="1"/>
  <c r="L84" i="1"/>
  <c r="K84" i="1"/>
  <c r="E84" i="1"/>
  <c r="L76" i="1"/>
  <c r="K76" i="1"/>
  <c r="E76" i="1"/>
  <c r="L75" i="1"/>
  <c r="E75" i="1"/>
  <c r="K75" i="1" s="1"/>
  <c r="L74" i="1"/>
  <c r="E74" i="1"/>
  <c r="K74" i="1" s="1"/>
  <c r="L73" i="1"/>
  <c r="K73" i="1"/>
  <c r="E73" i="1"/>
  <c r="L63" i="1"/>
  <c r="K63" i="1"/>
  <c r="G63" i="1"/>
  <c r="E63" i="1"/>
  <c r="L54" i="1"/>
  <c r="K54" i="1"/>
  <c r="G54" i="1"/>
  <c r="E54" i="1"/>
  <c r="L53" i="1"/>
  <c r="G53" i="1"/>
  <c r="E53" i="1"/>
  <c r="K53" i="1" s="1"/>
  <c r="L52" i="1"/>
  <c r="G52" i="1"/>
  <c r="E52" i="1"/>
  <c r="K52" i="1" s="1"/>
  <c r="L48" i="1"/>
  <c r="K48" i="1"/>
  <c r="G48" i="1"/>
  <c r="E48" i="1"/>
  <c r="L47" i="1"/>
  <c r="K47" i="1"/>
  <c r="G47" i="1"/>
  <c r="E47" i="1"/>
  <c r="L43" i="1"/>
  <c r="K43" i="1"/>
  <c r="G43" i="1"/>
  <c r="E43" i="1"/>
  <c r="K34" i="1"/>
  <c r="G34" i="1"/>
  <c r="E34" i="1"/>
  <c r="L33" i="1"/>
  <c r="K33" i="1"/>
  <c r="G33" i="1"/>
  <c r="E33" i="1"/>
  <c r="L32" i="1"/>
  <c r="G32" i="1"/>
  <c r="E32" i="1"/>
  <c r="K32" i="1" s="1"/>
  <c r="L31" i="1"/>
  <c r="G31" i="1"/>
  <c r="E31" i="1"/>
  <c r="K31" i="1" s="1"/>
  <c r="L30" i="1"/>
  <c r="K30" i="1"/>
  <c r="G30" i="1"/>
  <c r="E30" i="1"/>
  <c r="L29" i="1"/>
  <c r="G29" i="1"/>
  <c r="E29" i="1"/>
  <c r="K29" i="1" s="1"/>
  <c r="L28" i="1"/>
  <c r="G28" i="1"/>
  <c r="E28" i="1"/>
  <c r="K28" i="1" s="1"/>
  <c r="G27" i="1"/>
  <c r="E27" i="1"/>
  <c r="L26" i="1"/>
  <c r="G26" i="1"/>
  <c r="E26" i="1"/>
  <c r="K26" i="1" s="1"/>
  <c r="L25" i="1"/>
  <c r="G25" i="1"/>
  <c r="E25" i="1"/>
  <c r="K25" i="1" s="1"/>
</calcChain>
</file>

<file path=xl/sharedStrings.xml><?xml version="1.0" encoding="utf-8"?>
<sst xmlns="http://schemas.openxmlformats.org/spreadsheetml/2006/main" count="2004" uniqueCount="288">
  <si>
    <t xml:space="preserve">2022 m. LIETUVOS NEĮGALIŲJŲ SPORTO FEDERACIJOS IR </t>
  </si>
  <si>
    <t>LIETUVOS AKLŲJŲ SPORTO FEDERACIJOS INDIVIDUALUS PLAUKIMO ČEMPIONATAS</t>
  </si>
  <si>
    <t>2022 m. balandžio 2 d., ELEKTRĖNAI</t>
  </si>
  <si>
    <t>50m baseinas</t>
  </si>
  <si>
    <t>REZULTATAI</t>
  </si>
  <si>
    <t>50 M KRŪTINE</t>
  </si>
  <si>
    <t>VYRAI</t>
  </si>
  <si>
    <t>Eil. nr.</t>
  </si>
  <si>
    <t>Vardas, pavardė</t>
  </si>
  <si>
    <t>Gim.m.</t>
  </si>
  <si>
    <t>Grupė</t>
  </si>
  <si>
    <t>B1 koef.</t>
  </si>
  <si>
    <t>Amž.gr.</t>
  </si>
  <si>
    <t>Amž.</t>
  </si>
  <si>
    <t>Amž.koef.</t>
  </si>
  <si>
    <t>Klubas</t>
  </si>
  <si>
    <t>V-bų rezultatas</t>
  </si>
  <si>
    <t>Mindaugas Dvylaitis</t>
  </si>
  <si>
    <t>B1</t>
  </si>
  <si>
    <t>Sveikata-KPM</t>
  </si>
  <si>
    <t>Paulius Ašmontas</t>
  </si>
  <si>
    <t>Andrius Kalvelis</t>
  </si>
  <si>
    <t>B2/3</t>
  </si>
  <si>
    <t>vet.</t>
  </si>
  <si>
    <t>Perkūnas</t>
  </si>
  <si>
    <t>Giedrius Stoškus</t>
  </si>
  <si>
    <t>Šaltinis</t>
  </si>
  <si>
    <t>Simonas Žvirblis</t>
  </si>
  <si>
    <t>Sveikata</t>
  </si>
  <si>
    <t>Juozas Miliauskas</t>
  </si>
  <si>
    <t>Parolimpietis</t>
  </si>
  <si>
    <t>Pranas Pliuška</t>
  </si>
  <si>
    <t>Šviesa</t>
  </si>
  <si>
    <t>Romas Rudys</t>
  </si>
  <si>
    <t>Anicetas Stankūnas</t>
  </si>
  <si>
    <t>B2</t>
  </si>
  <si>
    <t>Petras Jakubauskas</t>
  </si>
  <si>
    <t>Dns</t>
  </si>
  <si>
    <t>MOTERYS</t>
  </si>
  <si>
    <t>Violeta Juciūtė</t>
  </si>
  <si>
    <t>50 M PETELIŠKE</t>
  </si>
  <si>
    <t>Oksana Dobrovolskaja</t>
  </si>
  <si>
    <t>Inesa Lenkšaitė</t>
  </si>
  <si>
    <t>100 M NUGARA</t>
  </si>
  <si>
    <t>Nojus Vaicekauskas</t>
  </si>
  <si>
    <t>SP Vėjas-SSC</t>
  </si>
  <si>
    <t>Marius Skripkaitis</t>
  </si>
  <si>
    <t xml:space="preserve">Vitalija Vaičaitienė </t>
  </si>
  <si>
    <t>B3</t>
  </si>
  <si>
    <t>100 M LAISVUOJU STILIUMI</t>
  </si>
  <si>
    <t>Osvaldas Kucavičius</t>
  </si>
  <si>
    <t>SK Vėjas-SSC</t>
  </si>
  <si>
    <t>Ugnius Grigaitis</t>
  </si>
  <si>
    <t>Elnara Urbanovič</t>
  </si>
  <si>
    <t>Šaltinis-SSC</t>
  </si>
  <si>
    <t>Marija Skripkaitytė</t>
  </si>
  <si>
    <t>Barbora Šilkinytė</t>
  </si>
  <si>
    <t>200 M KRŪTINE</t>
  </si>
  <si>
    <t xml:space="preserve">Andrius Kalvelis </t>
  </si>
  <si>
    <t>50 M LAISVUOJU STILIUMI</t>
  </si>
  <si>
    <t xml:space="preserve">Denas Damskis </t>
  </si>
  <si>
    <t>Remigijus Bagdonas</t>
  </si>
  <si>
    <t>Vytautas Girnius</t>
  </si>
  <si>
    <t>Vėjas-SSC</t>
  </si>
  <si>
    <t>Augustas Voiciukas</t>
  </si>
  <si>
    <t>Petras Krapikas</t>
  </si>
  <si>
    <t>Aivaras Miliauskas</t>
  </si>
  <si>
    <t>Kernius Grigaitis</t>
  </si>
  <si>
    <t>Lukas Žvirblis</t>
  </si>
  <si>
    <t>ne konkurse</t>
  </si>
  <si>
    <t>Povilas Krapikas</t>
  </si>
  <si>
    <t>Žaneta Voiciukienė</t>
  </si>
  <si>
    <t>Irma Minkevičiūtė</t>
  </si>
  <si>
    <t>100 M KRŪTINE</t>
  </si>
  <si>
    <t>50 M NUGARA</t>
  </si>
  <si>
    <t>Adomas Petreikis</t>
  </si>
  <si>
    <t>B2/4</t>
  </si>
  <si>
    <t xml:space="preserve">Živilė Karoblienė </t>
  </si>
  <si>
    <t>Kristina Mačiutaitė</t>
  </si>
  <si>
    <t>400 M LAISVUOJU STILIUMI</t>
  </si>
  <si>
    <t>200 M LAISVUOJU STILIUMI</t>
  </si>
  <si>
    <t>Vieta</t>
  </si>
  <si>
    <t>Rezultatas</t>
  </si>
  <si>
    <t>Treneris</t>
  </si>
  <si>
    <t>Pijus Čiapas</t>
  </si>
  <si>
    <t>KPM</t>
  </si>
  <si>
    <t>S9</t>
  </si>
  <si>
    <t>2.33,34</t>
  </si>
  <si>
    <t>400</t>
  </si>
  <si>
    <t>L.Bakutienė</t>
  </si>
  <si>
    <t>Saulius Šatinskas</t>
  </si>
  <si>
    <t>S8</t>
  </si>
  <si>
    <t>3.49,63</t>
  </si>
  <si>
    <t>145</t>
  </si>
  <si>
    <t>K.Skučas</t>
  </si>
  <si>
    <t>Kęstutis Šulnius</t>
  </si>
  <si>
    <t>S5</t>
  </si>
  <si>
    <t>7.38,73</t>
  </si>
  <si>
    <t>30</t>
  </si>
  <si>
    <t>Kauno  RSK</t>
  </si>
  <si>
    <t>Eil.nr.</t>
  </si>
  <si>
    <t>Julius Bezzubovas</t>
  </si>
  <si>
    <t>SB9</t>
  </si>
  <si>
    <t>0.40,97</t>
  </si>
  <si>
    <t>309</t>
  </si>
  <si>
    <t>M.Juodišius-P.Martinkėnas</t>
  </si>
  <si>
    <t>Eduardas Klimentjevas</t>
  </si>
  <si>
    <t>Žuvedra</t>
  </si>
  <si>
    <t>0.43,95</t>
  </si>
  <si>
    <t>250</t>
  </si>
  <si>
    <t>A.Kovalenko</t>
  </si>
  <si>
    <t>Vladimir Fedotov</t>
  </si>
  <si>
    <t>Plaukimas visiems</t>
  </si>
  <si>
    <t>SB5</t>
  </si>
  <si>
    <t>1.02,95</t>
  </si>
  <si>
    <t>219</t>
  </si>
  <si>
    <t>G.Čapas</t>
  </si>
  <si>
    <t>Valentinas Garadauskas</t>
  </si>
  <si>
    <t>SB8</t>
  </si>
  <si>
    <t>1.03,56</t>
  </si>
  <si>
    <t>105</t>
  </si>
  <si>
    <t>Mantas Jurevičius</t>
  </si>
  <si>
    <t>1.10,57</t>
  </si>
  <si>
    <t>76</t>
  </si>
  <si>
    <t>Matas Vaicekauskas</t>
  </si>
  <si>
    <t>Feniksas</t>
  </si>
  <si>
    <t>SB2</t>
  </si>
  <si>
    <t>1.46,77</t>
  </si>
  <si>
    <t>45</t>
  </si>
  <si>
    <t>A.Januškevičius</t>
  </si>
  <si>
    <t>Tautvydas Veselka</t>
  </si>
  <si>
    <t>SB4</t>
  </si>
  <si>
    <t>2.11,52</t>
  </si>
  <si>
    <t>29</t>
  </si>
  <si>
    <t>DNS</t>
  </si>
  <si>
    <t>Tadas Šmatavičius</t>
  </si>
  <si>
    <t>SB7</t>
  </si>
  <si>
    <t>-</t>
  </si>
  <si>
    <t>D.Kareckienė</t>
  </si>
  <si>
    <t>R.Bagdonas</t>
  </si>
  <si>
    <t>savarankiškai</t>
  </si>
  <si>
    <t>B.Statkevičienė</t>
  </si>
  <si>
    <t>G.Stankevičius</t>
  </si>
  <si>
    <t>Violeta Penkauskaitė</t>
  </si>
  <si>
    <t>Takas</t>
  </si>
  <si>
    <t>1.04,93</t>
  </si>
  <si>
    <t>104</t>
  </si>
  <si>
    <t>Violeta Povilaitienė</t>
  </si>
  <si>
    <t>1.05,69</t>
  </si>
  <si>
    <t>101</t>
  </si>
  <si>
    <t>L.Balsys</t>
  </si>
  <si>
    <t>Gabrielė Čepavičiūtė</t>
  </si>
  <si>
    <t>S6</t>
  </si>
  <si>
    <t>1.39,06</t>
  </si>
  <si>
    <t>518</t>
  </si>
  <si>
    <t>R.Mažutaitienė</t>
  </si>
  <si>
    <t>S10</t>
  </si>
  <si>
    <t>2.21,30</t>
  </si>
  <si>
    <t>406</t>
  </si>
  <si>
    <t>Karolis Ramonas</t>
  </si>
  <si>
    <t>1.41,92</t>
  </si>
  <si>
    <t>122</t>
  </si>
  <si>
    <t>L.Balsys-A.Januškevičius</t>
  </si>
  <si>
    <t>Diana Pozdniakovičienė</t>
  </si>
  <si>
    <t>Žuvėdra</t>
  </si>
  <si>
    <t>2.56,29</t>
  </si>
  <si>
    <t>56</t>
  </si>
  <si>
    <t>A.Janušauskas</t>
  </si>
  <si>
    <t>Edvardas Blaškevičius</t>
  </si>
  <si>
    <t>0.33,88</t>
  </si>
  <si>
    <t>319</t>
  </si>
  <si>
    <t>E.Blaškevičius</t>
  </si>
  <si>
    <t>Marius Mažeika</t>
  </si>
  <si>
    <t>Atletas</t>
  </si>
  <si>
    <t>0.40,26</t>
  </si>
  <si>
    <t>213</t>
  </si>
  <si>
    <t>I.Zeniauskienė</t>
  </si>
  <si>
    <t>Modestas Cielevičius</t>
  </si>
  <si>
    <t>0.42,95</t>
  </si>
  <si>
    <t>174</t>
  </si>
  <si>
    <t>0.45,26</t>
  </si>
  <si>
    <t>149</t>
  </si>
  <si>
    <t>0.44,06</t>
  </si>
  <si>
    <t>Dainius Vasiliauskas</t>
  </si>
  <si>
    <t>Viltis</t>
  </si>
  <si>
    <t>0.44,79</t>
  </si>
  <si>
    <t>138</t>
  </si>
  <si>
    <t>A.Tatulis</t>
  </si>
  <si>
    <t>0.50,49</t>
  </si>
  <si>
    <t>107</t>
  </si>
  <si>
    <t>Daniil Godi</t>
  </si>
  <si>
    <t>0.53,25</t>
  </si>
  <si>
    <t>82</t>
  </si>
  <si>
    <t>0.55,64</t>
  </si>
  <si>
    <t>80</t>
  </si>
  <si>
    <t>Dovydas Dambrauskas</t>
  </si>
  <si>
    <t>Spec.Sportas</t>
  </si>
  <si>
    <t>0.59,08</t>
  </si>
  <si>
    <t>60</t>
  </si>
  <si>
    <t>G.Volbikienė</t>
  </si>
  <si>
    <t>Joris Mačiulis</t>
  </si>
  <si>
    <t>1.03,98</t>
  </si>
  <si>
    <t>47</t>
  </si>
  <si>
    <t>R.Daščiorienė</t>
  </si>
  <si>
    <t>S3</t>
  </si>
  <si>
    <t>1.48,92</t>
  </si>
  <si>
    <t>Ervinas Dimša</t>
  </si>
  <si>
    <t>1.42,18</t>
  </si>
  <si>
    <t>18</t>
  </si>
  <si>
    <t>Viktoras Okulevičius</t>
  </si>
  <si>
    <t>B.Satkevičienė</t>
  </si>
  <si>
    <t>Ieva Kazlauskytė</t>
  </si>
  <si>
    <t>326</t>
  </si>
  <si>
    <t>0.49,54</t>
  </si>
  <si>
    <t>289</t>
  </si>
  <si>
    <t>0.57,73</t>
  </si>
  <si>
    <t>106</t>
  </si>
  <si>
    <t>Paulina Pusnikaitė</t>
  </si>
  <si>
    <t>BNS</t>
  </si>
  <si>
    <t>1.34,33</t>
  </si>
  <si>
    <t>312</t>
  </si>
  <si>
    <t>M. Juodišius-P. Martinkėnas</t>
  </si>
  <si>
    <t>1.35,55</t>
  </si>
  <si>
    <t>300</t>
  </si>
  <si>
    <t>2.25,47</t>
  </si>
  <si>
    <t>200</t>
  </si>
  <si>
    <t>2.28,80</t>
  </si>
  <si>
    <t>91</t>
  </si>
  <si>
    <t>2.41,49</t>
  </si>
  <si>
    <t>71</t>
  </si>
  <si>
    <t>2.27,82</t>
  </si>
  <si>
    <t>110</t>
  </si>
  <si>
    <t>Kęstutis Skučas</t>
  </si>
  <si>
    <t>S4</t>
  </si>
  <si>
    <t>0.57,89</t>
  </si>
  <si>
    <t>355</t>
  </si>
  <si>
    <t>339</t>
  </si>
  <si>
    <t>0.49,46</t>
  </si>
  <si>
    <t>190</t>
  </si>
  <si>
    <t>0.46,33</t>
  </si>
  <si>
    <t>186</t>
  </si>
  <si>
    <t>0.48,93</t>
  </si>
  <si>
    <t>157</t>
  </si>
  <si>
    <t>Tautvydas Valadka</t>
  </si>
  <si>
    <t>S7</t>
  </si>
  <si>
    <t>1.09,43</t>
  </si>
  <si>
    <t>88</t>
  </si>
  <si>
    <t>Domantas Morkūnas</t>
  </si>
  <si>
    <t>1.02,62</t>
  </si>
  <si>
    <t>75</t>
  </si>
  <si>
    <t>Artūras Vailionis</t>
  </si>
  <si>
    <t>1.08,50</t>
  </si>
  <si>
    <t>1.08,39</t>
  </si>
  <si>
    <t>57</t>
  </si>
  <si>
    <t>1.09,96</t>
  </si>
  <si>
    <t>54</t>
  </si>
  <si>
    <t>Eimantas Pocius</t>
  </si>
  <si>
    <t>1.52,86</t>
  </si>
  <si>
    <t>52</t>
  </si>
  <si>
    <t>1.18,10</t>
  </si>
  <si>
    <t>38</t>
  </si>
  <si>
    <t>Lukas Muller</t>
  </si>
  <si>
    <t>1.42,95</t>
  </si>
  <si>
    <t>27</t>
  </si>
  <si>
    <t>L .Balsys-A.Januškevičius</t>
  </si>
  <si>
    <t>193</t>
  </si>
  <si>
    <t>Viltė Krapavickaitė</t>
  </si>
  <si>
    <t>1.17,98</t>
  </si>
  <si>
    <t>99</t>
  </si>
  <si>
    <t>1.05,57</t>
  </si>
  <si>
    <t>96</t>
  </si>
  <si>
    <t>1.30,10</t>
  </si>
  <si>
    <t>70</t>
  </si>
  <si>
    <t>1.24,35</t>
  </si>
  <si>
    <t>46</t>
  </si>
  <si>
    <t>Kauno RSK</t>
  </si>
  <si>
    <t>Vet.Kof.</t>
  </si>
  <si>
    <t>Tšk., tšk.</t>
  </si>
  <si>
    <t>Tšk.</t>
  </si>
  <si>
    <t>Vet. Koef.</t>
  </si>
  <si>
    <t>Vet.vt.</t>
  </si>
  <si>
    <t>Pamarys</t>
  </si>
  <si>
    <r>
      <t xml:space="preserve">1.08,03 </t>
    </r>
    <r>
      <rPr>
        <b/>
        <sz val="12"/>
        <color theme="1"/>
        <rFont val="Arial"/>
        <family val="2"/>
      </rPr>
      <t>LR</t>
    </r>
  </si>
  <si>
    <r>
      <t>0.42,06</t>
    </r>
    <r>
      <rPr>
        <b/>
        <sz val="12"/>
        <color theme="1"/>
        <rFont val="Arial"/>
        <family val="2"/>
      </rPr>
      <t>LR</t>
    </r>
  </si>
  <si>
    <r>
      <t xml:space="preserve">0.37,88 </t>
    </r>
    <r>
      <rPr>
        <b/>
        <sz val="12"/>
        <color theme="1"/>
        <rFont val="Arial"/>
        <family val="2"/>
      </rPr>
      <t>LR</t>
    </r>
  </si>
  <si>
    <r>
      <t xml:space="preserve">0.53,10 </t>
    </r>
    <r>
      <rPr>
        <b/>
        <sz val="12"/>
        <color theme="1"/>
        <rFont val="Arial"/>
        <family val="2"/>
      </rPr>
      <t>LR</t>
    </r>
  </si>
  <si>
    <t>B1.koef.</t>
  </si>
  <si>
    <t>Vt.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</si>
</sst>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"/>
    <numFmt numFmtId="165" formatCode="mm:ss.0;@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 applyFill="0"/>
  </cellStyleXfs>
  <cellXfs count="17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 applyFill="1" applyAlignment="1"/>
    <xf numFmtId="0" fontId="4" fillId="0" borderId="0" xfId="1" applyFont="1"/>
    <xf numFmtId="0" fontId="1" fillId="0" borderId="0" xfId="1" applyBorder="1"/>
    <xf numFmtId="0" fontId="5" fillId="0" borderId="1" xfId="0" applyFont="1" applyBorder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9" fillId="0" borderId="0" xfId="2" applyFont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8" fillId="0" borderId="5" xfId="1" applyFont="1" applyFill="1" applyBorder="1" applyAlignment="1">
      <alignment horizontal="left"/>
    </xf>
    <xf numFmtId="47" fontId="10" fillId="0" borderId="0" xfId="4" applyNumberFormat="1" applyFont="1" applyFill="1" applyBorder="1" applyAlignment="1">
      <alignment horizontal="left"/>
    </xf>
    <xf numFmtId="164" fontId="10" fillId="0" borderId="0" xfId="4" applyNumberFormat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5" xfId="1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0" xfId="0" applyFont="1" applyFill="1"/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/>
    <xf numFmtId="0" fontId="8" fillId="0" borderId="0" xfId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Border="1"/>
    <xf numFmtId="0" fontId="8" fillId="0" borderId="8" xfId="1" applyFont="1" applyFill="1" applyBorder="1" applyAlignment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5" fillId="0" borderId="5" xfId="1" applyFont="1" applyFill="1" applyBorder="1"/>
    <xf numFmtId="0" fontId="5" fillId="0" borderId="5" xfId="1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0" borderId="0" xfId="3" applyFont="1" applyFill="1" applyBorder="1" applyAlignment="1"/>
    <xf numFmtId="0" fontId="9" fillId="0" borderId="0" xfId="3" applyFont="1" applyFill="1" applyBorder="1"/>
    <xf numFmtId="0" fontId="10" fillId="0" borderId="0" xfId="2" applyFont="1" applyFill="1" applyBorder="1" applyAlignment="1">
      <alignment horizontal="center"/>
    </xf>
    <xf numFmtId="0" fontId="9" fillId="0" borderId="0" xfId="3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0" fontId="9" fillId="0" borderId="0" xfId="3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10" fillId="0" borderId="0" xfId="4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47" fontId="10" fillId="0" borderId="0" xfId="4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9" fillId="0" borderId="0" xfId="3" applyFont="1" applyBorder="1"/>
    <xf numFmtId="0" fontId="10" fillId="0" borderId="0" xfId="2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0" xfId="1" applyFont="1" applyFill="1" applyBorder="1" applyAlignment="1"/>
    <xf numFmtId="0" fontId="8" fillId="0" borderId="4" xfId="1" applyFont="1" applyFill="1" applyBorder="1" applyAlignment="1"/>
    <xf numFmtId="0" fontId="8" fillId="0" borderId="0" xfId="0" applyFont="1" applyBorder="1" applyAlignment="1">
      <alignment horizontal="left"/>
    </xf>
    <xf numFmtId="0" fontId="8" fillId="0" borderId="4" xfId="1" applyFont="1" applyFill="1" applyBorder="1" applyAlignment="1">
      <alignment horizontal="left"/>
    </xf>
    <xf numFmtId="0" fontId="5" fillId="0" borderId="4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9" fillId="0" borderId="0" xfId="2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1" applyFont="1" applyBorder="1"/>
    <xf numFmtId="0" fontId="5" fillId="0" borderId="1" xfId="1" applyFont="1" applyBorder="1"/>
    <xf numFmtId="165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5" fillId="0" borderId="1" xfId="0" quotePrefix="1" applyNumberFormat="1" applyFont="1" applyBorder="1" applyAlignment="1">
      <alignment horizontal="center"/>
    </xf>
    <xf numFmtId="0" fontId="10" fillId="0" borderId="1" xfId="2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9" fillId="0" borderId="3" xfId="3" applyFont="1" applyFill="1" applyBorder="1" applyAlignment="1"/>
    <xf numFmtId="0" fontId="9" fillId="0" borderId="1" xfId="3" applyFont="1" applyFill="1" applyBorder="1"/>
    <xf numFmtId="0" fontId="9" fillId="0" borderId="1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left"/>
    </xf>
    <xf numFmtId="0" fontId="9" fillId="0" borderId="2" xfId="3" applyFont="1" applyFill="1" applyBorder="1"/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5" fillId="0" borderId="1" xfId="1" applyFont="1" applyFill="1" applyBorder="1" applyAlignment="1"/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164" fontId="10" fillId="0" borderId="1" xfId="4" applyNumberFormat="1" applyFont="1" applyFill="1" applyBorder="1" applyAlignment="1">
      <alignment horizontal="left"/>
    </xf>
    <xf numFmtId="164" fontId="10" fillId="0" borderId="1" xfId="4" applyNumberFormat="1" applyFont="1" applyFill="1" applyBorder="1" applyAlignment="1">
      <alignment horizontal="center"/>
    </xf>
    <xf numFmtId="164" fontId="10" fillId="0" borderId="2" xfId="4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7" fontId="10" fillId="0" borderId="1" xfId="4" applyNumberFormat="1" applyFont="1" applyFill="1" applyBorder="1" applyAlignment="1">
      <alignment horizontal="left"/>
    </xf>
    <xf numFmtId="47" fontId="10" fillId="0" borderId="1" xfId="4" applyNumberFormat="1" applyFont="1" applyFill="1" applyBorder="1" applyAlignment="1">
      <alignment horizontal="center"/>
    </xf>
    <xf numFmtId="47" fontId="9" fillId="0" borderId="1" xfId="4" applyNumberFormat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5" fillId="0" borderId="6" xfId="1" applyFont="1" applyFill="1" applyBorder="1" applyAlignment="1"/>
    <xf numFmtId="0" fontId="5" fillId="0" borderId="6" xfId="1" applyFont="1" applyFill="1" applyBorder="1"/>
    <xf numFmtId="0" fontId="5" fillId="0" borderId="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/>
    </xf>
    <xf numFmtId="0" fontId="9" fillId="0" borderId="3" xfId="3" applyFont="1" applyFill="1" applyBorder="1"/>
    <xf numFmtId="0" fontId="9" fillId="0" borderId="3" xfId="3" applyFont="1" applyFill="1" applyBorder="1" applyAlignment="1">
      <alignment horizontal="center"/>
    </xf>
    <xf numFmtId="0" fontId="9" fillId="0" borderId="1" xfId="3" applyFont="1" applyFill="1" applyBorder="1" applyAlignment="1"/>
    <xf numFmtId="0" fontId="10" fillId="0" borderId="1" xfId="3" applyFont="1" applyFill="1" applyBorder="1" applyAlignment="1"/>
    <xf numFmtId="0" fontId="10" fillId="0" borderId="1" xfId="3" applyFont="1" applyFill="1" applyBorder="1"/>
    <xf numFmtId="0" fontId="10" fillId="0" borderId="1" xfId="3" applyFont="1" applyFill="1" applyBorder="1" applyAlignment="1">
      <alignment horizontal="center"/>
    </xf>
    <xf numFmtId="0" fontId="10" fillId="0" borderId="1" xfId="3" applyFont="1" applyFill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center"/>
    </xf>
    <xf numFmtId="0" fontId="8" fillId="0" borderId="1" xfId="1" applyFont="1" applyFill="1" applyBorder="1"/>
    <xf numFmtId="164" fontId="9" fillId="0" borderId="1" xfId="4" applyNumberFormat="1" applyFont="1" applyFill="1" applyBorder="1" applyAlignment="1">
      <alignment horizontal="center"/>
    </xf>
    <xf numFmtId="0" fontId="9" fillId="0" borderId="4" xfId="3" applyFont="1" applyFill="1" applyBorder="1" applyAlignment="1"/>
    <xf numFmtId="0" fontId="9" fillId="0" borderId="4" xfId="3" applyFont="1" applyFill="1" applyBorder="1"/>
    <xf numFmtId="0" fontId="9" fillId="0" borderId="4" xfId="3" applyFont="1" applyFill="1" applyBorder="1" applyAlignment="1">
      <alignment horizontal="center"/>
    </xf>
    <xf numFmtId="0" fontId="9" fillId="0" borderId="4" xfId="3" applyFont="1" applyFill="1" applyBorder="1" applyAlignment="1">
      <alignment horizontal="left"/>
    </xf>
    <xf numFmtId="0" fontId="9" fillId="0" borderId="9" xfId="3" applyFont="1" applyFill="1" applyBorder="1"/>
    <xf numFmtId="0" fontId="9" fillId="0" borderId="4" xfId="2" applyFont="1" applyFill="1" applyBorder="1" applyAlignment="1">
      <alignment horizontal="left"/>
    </xf>
    <xf numFmtId="0" fontId="9" fillId="0" borderId="4" xfId="2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0" xfId="1" applyFont="1"/>
    <xf numFmtId="0" fontId="5" fillId="0" borderId="3" xfId="1" applyFont="1" applyFill="1" applyBorder="1" applyAlignment="1"/>
    <xf numFmtId="0" fontId="5" fillId="0" borderId="3" xfId="1" applyFont="1" applyFill="1" applyBorder="1"/>
    <xf numFmtId="0" fontId="5" fillId="0" borderId="3" xfId="1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164" fontId="10" fillId="0" borderId="3" xfId="4" applyNumberFormat="1" applyFont="1" applyFill="1" applyBorder="1" applyAlignment="1">
      <alignment horizontal="left"/>
    </xf>
    <xf numFmtId="164" fontId="10" fillId="0" borderId="3" xfId="4" applyNumberFormat="1" applyFont="1" applyFill="1" applyBorder="1" applyAlignment="1">
      <alignment horizontal="center"/>
    </xf>
    <xf numFmtId="164" fontId="10" fillId="0" borderId="7" xfId="4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9" fillId="0" borderId="0" xfId="3" applyFont="1" applyBorder="1" applyAlignment="1">
      <alignment horizontal="left"/>
    </xf>
    <xf numFmtId="0" fontId="10" fillId="0" borderId="0" xfId="2" applyFont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3" xfId="1" applyFont="1" applyFill="1" applyBorder="1" applyAlignment="1"/>
    <xf numFmtId="165" fontId="5" fillId="0" borderId="1" xfId="0" applyNumberFormat="1" applyFont="1" applyBorder="1"/>
    <xf numFmtId="0" fontId="5" fillId="0" borderId="3" xfId="0" applyFont="1" applyFill="1" applyBorder="1" applyAlignment="1">
      <alignment horizontal="center"/>
    </xf>
    <xf numFmtId="0" fontId="5" fillId="0" borderId="0" xfId="1" applyFont="1" applyFill="1" applyAlignment="1"/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1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Alignment="1"/>
    <xf numFmtId="0" fontId="5" fillId="0" borderId="8" xfId="1" applyFont="1" applyFill="1" applyBorder="1" applyAlignment="1"/>
    <xf numFmtId="0" fontId="5" fillId="0" borderId="0" xfId="0" applyFont="1" applyBorder="1"/>
    <xf numFmtId="165" fontId="5" fillId="0" borderId="0" xfId="0" quotePrefix="1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0" fillId="0" borderId="1" xfId="2" applyFont="1" applyBorder="1" applyAlignment="1">
      <alignment horizontal="left"/>
    </xf>
    <xf numFmtId="0" fontId="9" fillId="0" borderId="3" xfId="3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8" xfId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3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/>
    </xf>
  </cellXfs>
  <cellStyles count="5">
    <cellStyle name="Normal" xfId="0" builtinId="0"/>
    <cellStyle name="Normal 2" xfId="1"/>
    <cellStyle name="Normal 2 2" xfId="2"/>
    <cellStyle name="Normal_Sheet1" xfId="3"/>
    <cellStyle name="Normal_Starto protok 2002_1new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opLeftCell="A193" zoomScale="85" zoomScaleNormal="85" zoomScalePageLayoutView="70" workbookViewId="0">
      <selection activeCell="J193" sqref="J1:J1048576"/>
    </sheetView>
  </sheetViews>
  <sheetFormatPr defaultColWidth="9.140625" defaultRowHeight="15" x14ac:dyDescent="0.25"/>
  <cols>
    <col min="1" max="1" width="6.28515625" style="5" customWidth="1"/>
    <col min="2" max="2" width="23.7109375" style="1" customWidth="1"/>
    <col min="3" max="3" width="8" style="2" customWidth="1"/>
    <col min="4" max="4" width="8.7109375" style="1" customWidth="1"/>
    <col min="5" max="5" width="10.7109375" style="3" customWidth="1"/>
    <col min="6" max="6" width="7.28515625" style="3" customWidth="1"/>
    <col min="7" max="8" width="7.28515625" style="1" customWidth="1"/>
    <col min="9" max="9" width="16.85546875" style="1" customWidth="1"/>
    <col min="10" max="10" width="13" style="3" customWidth="1"/>
    <col min="11" max="11" width="10.42578125" style="1" customWidth="1"/>
    <col min="12" max="12" width="11.140625" style="2" customWidth="1"/>
    <col min="13" max="13" width="6.85546875" style="2" customWidth="1"/>
    <col min="14" max="14" width="24.5703125" style="1" customWidth="1"/>
    <col min="15" max="15" width="17.85546875" style="1" customWidth="1"/>
    <col min="16" max="16384" width="9.140625" style="1"/>
  </cols>
  <sheetData>
    <row r="1" spans="1:14" ht="18" x14ac:dyDescent="0.25">
      <c r="A1" s="151" t="s">
        <v>0</v>
      </c>
      <c r="B1" s="152"/>
      <c r="C1" s="153"/>
      <c r="D1" s="152"/>
      <c r="E1" s="21"/>
      <c r="F1" s="154"/>
      <c r="G1" s="155"/>
      <c r="H1" s="155"/>
      <c r="I1" s="155"/>
      <c r="J1" s="156"/>
      <c r="K1" s="157"/>
    </row>
    <row r="2" spans="1:14" ht="18" x14ac:dyDescent="0.25">
      <c r="A2" s="158" t="s">
        <v>1</v>
      </c>
      <c r="B2" s="152"/>
      <c r="C2" s="153"/>
      <c r="D2" s="152"/>
      <c r="E2" s="21"/>
      <c r="F2" s="154"/>
      <c r="G2" s="155"/>
      <c r="H2" s="155"/>
      <c r="I2" s="155"/>
      <c r="J2" s="156"/>
      <c r="K2" s="157"/>
    </row>
    <row r="3" spans="1:14" ht="18" x14ac:dyDescent="0.25">
      <c r="A3" s="151" t="s">
        <v>2</v>
      </c>
      <c r="B3" s="152"/>
      <c r="C3" s="153"/>
      <c r="D3" s="152"/>
      <c r="E3" s="21"/>
      <c r="F3" s="156"/>
      <c r="G3" s="159"/>
      <c r="H3" s="159"/>
      <c r="I3" s="159"/>
      <c r="J3" s="156"/>
      <c r="K3" s="157"/>
    </row>
    <row r="4" spans="1:14" ht="18" x14ac:dyDescent="0.25">
      <c r="A4" s="160"/>
      <c r="B4" s="152"/>
      <c r="C4" s="153"/>
      <c r="D4" s="152"/>
      <c r="E4" s="154"/>
      <c r="F4" s="156"/>
      <c r="G4" s="159"/>
      <c r="H4" s="159"/>
      <c r="I4" s="159"/>
      <c r="J4" s="156" t="s">
        <v>3</v>
      </c>
      <c r="K4" s="157"/>
    </row>
    <row r="5" spans="1:14" ht="15.75" x14ac:dyDescent="0.25">
      <c r="A5" s="74" t="s">
        <v>4</v>
      </c>
      <c r="B5" s="30"/>
      <c r="C5" s="59"/>
      <c r="D5" s="30"/>
      <c r="E5" s="11"/>
      <c r="F5" s="11"/>
      <c r="G5" s="30"/>
      <c r="H5" s="30"/>
      <c r="I5" s="30"/>
      <c r="J5" s="11"/>
      <c r="K5" s="30"/>
      <c r="L5" s="59"/>
      <c r="M5" s="59"/>
      <c r="N5" s="30"/>
    </row>
    <row r="6" spans="1:14" s="11" customFormat="1" ht="15.75" x14ac:dyDescent="0.25">
      <c r="A6" s="9"/>
      <c r="B6" s="10" t="s">
        <v>80</v>
      </c>
      <c r="C6" s="9"/>
      <c r="D6" s="9"/>
      <c r="F6" s="9"/>
      <c r="G6" s="9"/>
      <c r="H6" s="12"/>
      <c r="I6" s="9"/>
      <c r="J6" s="10" t="s">
        <v>6</v>
      </c>
    </row>
    <row r="7" spans="1:14" ht="15.75" x14ac:dyDescent="0.25">
      <c r="A7" s="75" t="s">
        <v>81</v>
      </c>
      <c r="B7" s="76" t="s">
        <v>8</v>
      </c>
      <c r="C7" s="75" t="s">
        <v>9</v>
      </c>
      <c r="D7" s="75" t="s">
        <v>10</v>
      </c>
      <c r="E7" s="77"/>
      <c r="F7" s="78"/>
      <c r="G7" s="77"/>
      <c r="H7" s="77"/>
      <c r="I7" s="76" t="s">
        <v>15</v>
      </c>
      <c r="J7" s="75" t="s">
        <v>82</v>
      </c>
      <c r="K7" s="77"/>
      <c r="L7" s="79" t="s">
        <v>277</v>
      </c>
      <c r="M7" s="77"/>
      <c r="N7" s="76" t="s">
        <v>83</v>
      </c>
    </row>
    <row r="8" spans="1:14" ht="15.75" x14ac:dyDescent="0.25">
      <c r="A8" s="80">
        <v>1</v>
      </c>
      <c r="B8" s="8" t="s">
        <v>84</v>
      </c>
      <c r="C8" s="81">
        <v>2007</v>
      </c>
      <c r="D8" s="81" t="s">
        <v>86</v>
      </c>
      <c r="E8" s="78"/>
      <c r="F8" s="78"/>
      <c r="G8" s="78"/>
      <c r="H8" s="78"/>
      <c r="I8" s="8" t="s">
        <v>85</v>
      </c>
      <c r="J8" s="81" t="s">
        <v>87</v>
      </c>
      <c r="K8" s="78"/>
      <c r="L8" s="82" t="s">
        <v>88</v>
      </c>
      <c r="M8" s="78"/>
      <c r="N8" s="8" t="s">
        <v>89</v>
      </c>
    </row>
    <row r="9" spans="1:14" ht="15.75" x14ac:dyDescent="0.25">
      <c r="A9" s="80">
        <v>2</v>
      </c>
      <c r="B9" s="8" t="s">
        <v>90</v>
      </c>
      <c r="C9" s="80">
        <v>2001</v>
      </c>
      <c r="D9" s="80" t="s">
        <v>91</v>
      </c>
      <c r="E9" s="78"/>
      <c r="F9" s="78"/>
      <c r="G9" s="78"/>
      <c r="H9" s="78"/>
      <c r="I9" s="8" t="s">
        <v>99</v>
      </c>
      <c r="J9" s="80" t="s">
        <v>92</v>
      </c>
      <c r="K9" s="78"/>
      <c r="L9" s="82" t="s">
        <v>93</v>
      </c>
      <c r="M9" s="78"/>
      <c r="N9" s="8" t="s">
        <v>94</v>
      </c>
    </row>
    <row r="10" spans="1:14" ht="15.75" x14ac:dyDescent="0.25">
      <c r="A10" s="80">
        <v>3</v>
      </c>
      <c r="B10" s="8" t="s">
        <v>95</v>
      </c>
      <c r="C10" s="80">
        <v>1974</v>
      </c>
      <c r="D10" s="80" t="s">
        <v>96</v>
      </c>
      <c r="E10" s="78"/>
      <c r="F10" s="78"/>
      <c r="G10" s="78"/>
      <c r="H10" s="78"/>
      <c r="I10" s="8" t="s">
        <v>99</v>
      </c>
      <c r="J10" s="80" t="s">
        <v>97</v>
      </c>
      <c r="K10" s="78"/>
      <c r="L10" s="82" t="s">
        <v>98</v>
      </c>
      <c r="M10" s="78"/>
      <c r="N10" s="8" t="s">
        <v>94</v>
      </c>
    </row>
    <row r="11" spans="1:14" ht="19.5" customHeight="1" x14ac:dyDescent="0.25">
      <c r="A11" s="74"/>
      <c r="B11" s="30"/>
      <c r="C11" s="59"/>
      <c r="D11" s="30"/>
      <c r="E11" s="11"/>
      <c r="F11" s="11"/>
      <c r="G11" s="30"/>
      <c r="H11" s="30"/>
      <c r="I11" s="30"/>
      <c r="J11" s="11"/>
      <c r="K11" s="30"/>
      <c r="L11" s="59"/>
      <c r="M11" s="59"/>
      <c r="N11" s="30"/>
    </row>
    <row r="12" spans="1:14" s="11" customFormat="1" ht="15.75" x14ac:dyDescent="0.25">
      <c r="A12" s="13"/>
      <c r="C12" s="14" t="s">
        <v>5</v>
      </c>
      <c r="D12" s="15"/>
      <c r="F12" s="14"/>
      <c r="H12" s="16"/>
      <c r="J12" s="14" t="s">
        <v>6</v>
      </c>
    </row>
    <row r="13" spans="1:14" ht="15.75" x14ac:dyDescent="0.25">
      <c r="A13" s="75" t="s">
        <v>81</v>
      </c>
      <c r="B13" s="76" t="s">
        <v>8</v>
      </c>
      <c r="C13" s="75" t="s">
        <v>9</v>
      </c>
      <c r="D13" s="75" t="s">
        <v>10</v>
      </c>
      <c r="E13" s="77"/>
      <c r="F13" s="78"/>
      <c r="G13" s="77"/>
      <c r="H13" s="77"/>
      <c r="I13" s="76" t="s">
        <v>15</v>
      </c>
      <c r="J13" s="75" t="s">
        <v>82</v>
      </c>
      <c r="K13" s="77"/>
      <c r="L13" s="79" t="s">
        <v>277</v>
      </c>
      <c r="M13" s="77"/>
      <c r="N13" s="76" t="s">
        <v>83</v>
      </c>
    </row>
    <row r="14" spans="1:14" ht="15.75" x14ac:dyDescent="0.25">
      <c r="A14" s="83">
        <v>1</v>
      </c>
      <c r="B14" s="78" t="s">
        <v>101</v>
      </c>
      <c r="C14" s="84">
        <v>1973</v>
      </c>
      <c r="D14" s="85" t="s">
        <v>102</v>
      </c>
      <c r="E14" s="78"/>
      <c r="F14" s="78"/>
      <c r="G14" s="78"/>
      <c r="H14" s="78"/>
      <c r="I14" s="85" t="s">
        <v>85</v>
      </c>
      <c r="J14" s="78" t="s">
        <v>103</v>
      </c>
      <c r="K14" s="78"/>
      <c r="L14" s="84" t="s">
        <v>104</v>
      </c>
      <c r="M14" s="84"/>
      <c r="N14" s="78" t="s">
        <v>105</v>
      </c>
    </row>
    <row r="15" spans="1:14" ht="15.75" x14ac:dyDescent="0.25">
      <c r="A15" s="83">
        <v>2</v>
      </c>
      <c r="B15" s="78" t="s">
        <v>106</v>
      </c>
      <c r="C15" s="84">
        <v>1967</v>
      </c>
      <c r="D15" s="85" t="s">
        <v>102</v>
      </c>
      <c r="E15" s="78"/>
      <c r="F15" s="78"/>
      <c r="G15" s="78"/>
      <c r="H15" s="78"/>
      <c r="I15" s="85" t="s">
        <v>107</v>
      </c>
      <c r="J15" s="78" t="s">
        <v>108</v>
      </c>
      <c r="K15" s="78"/>
      <c r="L15" s="84" t="s">
        <v>109</v>
      </c>
      <c r="M15" s="84"/>
      <c r="N15" s="78" t="s">
        <v>110</v>
      </c>
    </row>
    <row r="16" spans="1:14" ht="15.75" x14ac:dyDescent="0.25">
      <c r="A16" s="83">
        <v>3</v>
      </c>
      <c r="B16" s="78" t="s">
        <v>111</v>
      </c>
      <c r="C16" s="84">
        <v>1971</v>
      </c>
      <c r="D16" s="85" t="s">
        <v>113</v>
      </c>
      <c r="E16" s="78"/>
      <c r="F16" s="78"/>
      <c r="G16" s="78"/>
      <c r="H16" s="78"/>
      <c r="I16" s="85" t="s">
        <v>112</v>
      </c>
      <c r="J16" s="78" t="s">
        <v>114</v>
      </c>
      <c r="K16" s="78"/>
      <c r="L16" s="84" t="s">
        <v>115</v>
      </c>
      <c r="M16" s="84"/>
      <c r="N16" s="78" t="s">
        <v>116</v>
      </c>
    </row>
    <row r="17" spans="1:14" ht="15.75" x14ac:dyDescent="0.25">
      <c r="A17" s="83">
        <v>4</v>
      </c>
      <c r="B17" s="78" t="s">
        <v>117</v>
      </c>
      <c r="C17" s="84">
        <v>1966</v>
      </c>
      <c r="D17" s="85" t="s">
        <v>118</v>
      </c>
      <c r="E17" s="78"/>
      <c r="F17" s="78"/>
      <c r="G17" s="78"/>
      <c r="H17" s="78"/>
      <c r="I17" s="85" t="s">
        <v>85</v>
      </c>
      <c r="J17" s="78" t="s">
        <v>119</v>
      </c>
      <c r="K17" s="78"/>
      <c r="L17" s="84" t="s">
        <v>120</v>
      </c>
      <c r="M17" s="84"/>
      <c r="N17" s="78" t="s">
        <v>105</v>
      </c>
    </row>
    <row r="18" spans="1:14" ht="15.75" x14ac:dyDescent="0.25">
      <c r="A18" s="83">
        <v>5</v>
      </c>
      <c r="B18" s="78" t="s">
        <v>121</v>
      </c>
      <c r="C18" s="84">
        <v>1999</v>
      </c>
      <c r="D18" s="85" t="s">
        <v>118</v>
      </c>
      <c r="E18" s="78"/>
      <c r="F18" s="78"/>
      <c r="G18" s="78"/>
      <c r="H18" s="78"/>
      <c r="I18" s="85" t="s">
        <v>275</v>
      </c>
      <c r="J18" s="78" t="s">
        <v>122</v>
      </c>
      <c r="K18" s="78"/>
      <c r="L18" s="84" t="s">
        <v>123</v>
      </c>
      <c r="M18" s="84"/>
      <c r="N18" s="78" t="s">
        <v>94</v>
      </c>
    </row>
    <row r="19" spans="1:14" ht="15.75" x14ac:dyDescent="0.25">
      <c r="A19" s="83">
        <v>6</v>
      </c>
      <c r="B19" s="78" t="s">
        <v>124</v>
      </c>
      <c r="C19" s="84">
        <v>2005</v>
      </c>
      <c r="D19" s="85" t="s">
        <v>126</v>
      </c>
      <c r="E19" s="78"/>
      <c r="F19" s="78"/>
      <c r="G19" s="78"/>
      <c r="H19" s="78"/>
      <c r="I19" s="85" t="s">
        <v>125</v>
      </c>
      <c r="J19" s="78" t="s">
        <v>127</v>
      </c>
      <c r="K19" s="78"/>
      <c r="L19" s="84" t="s">
        <v>128</v>
      </c>
      <c r="M19" s="84"/>
      <c r="N19" s="78" t="s">
        <v>129</v>
      </c>
    </row>
    <row r="20" spans="1:14" ht="15.75" x14ac:dyDescent="0.25">
      <c r="A20" s="83">
        <v>7</v>
      </c>
      <c r="B20" s="78" t="s">
        <v>130</v>
      </c>
      <c r="C20" s="84">
        <v>1966</v>
      </c>
      <c r="D20" s="85" t="s">
        <v>131</v>
      </c>
      <c r="E20" s="78"/>
      <c r="F20" s="78"/>
      <c r="G20" s="78"/>
      <c r="H20" s="78"/>
      <c r="I20" s="85" t="s">
        <v>275</v>
      </c>
      <c r="J20" s="78" t="s">
        <v>132</v>
      </c>
      <c r="K20" s="78"/>
      <c r="L20" s="84" t="s">
        <v>133</v>
      </c>
      <c r="M20" s="84"/>
      <c r="N20" s="78" t="s">
        <v>94</v>
      </c>
    </row>
    <row r="21" spans="1:14" ht="15.75" x14ac:dyDescent="0.25">
      <c r="A21" s="83" t="s">
        <v>134</v>
      </c>
      <c r="B21" s="78" t="s">
        <v>135</v>
      </c>
      <c r="C21" s="84">
        <v>1983</v>
      </c>
      <c r="D21" s="85" t="s">
        <v>136</v>
      </c>
      <c r="E21" s="78"/>
      <c r="F21" s="78"/>
      <c r="G21" s="78"/>
      <c r="H21" s="78"/>
      <c r="I21" s="85" t="s">
        <v>85</v>
      </c>
      <c r="J21" s="78" t="s">
        <v>134</v>
      </c>
      <c r="K21" s="78"/>
      <c r="L21" s="84" t="s">
        <v>137</v>
      </c>
      <c r="M21" s="84"/>
      <c r="N21" s="78" t="s">
        <v>105</v>
      </c>
    </row>
    <row r="22" spans="1:14" ht="15.75" x14ac:dyDescent="0.25">
      <c r="A22" s="74"/>
      <c r="B22" s="30"/>
      <c r="C22" s="59"/>
      <c r="D22" s="30"/>
      <c r="E22" s="11"/>
      <c r="F22" s="11"/>
      <c r="G22" s="30"/>
      <c r="H22" s="30"/>
      <c r="I22" s="30"/>
      <c r="J22" s="11"/>
      <c r="K22" s="30"/>
      <c r="L22" s="59"/>
      <c r="M22" s="59"/>
      <c r="N22" s="30"/>
    </row>
    <row r="23" spans="1:14" s="21" customFormat="1" ht="18" x14ac:dyDescent="0.25">
      <c r="A23" s="17"/>
      <c r="B23" s="15"/>
      <c r="C23" s="14" t="s">
        <v>5</v>
      </c>
      <c r="D23" s="15"/>
      <c r="E23" s="15"/>
      <c r="F23" s="11"/>
      <c r="G23" s="14"/>
      <c r="H23" s="11"/>
      <c r="I23" s="16"/>
      <c r="J23" s="14" t="s">
        <v>6</v>
      </c>
      <c r="K23" s="16"/>
      <c r="L23" s="16"/>
      <c r="M23" s="11"/>
      <c r="N23" s="11"/>
    </row>
    <row r="24" spans="1:14" ht="15.75" x14ac:dyDescent="0.25">
      <c r="A24" s="86" t="s">
        <v>100</v>
      </c>
      <c r="B24" s="87" t="s">
        <v>8</v>
      </c>
      <c r="C24" s="88" t="s">
        <v>9</v>
      </c>
      <c r="D24" s="88" t="s">
        <v>10</v>
      </c>
      <c r="E24" s="89" t="s">
        <v>11</v>
      </c>
      <c r="F24" s="89" t="s">
        <v>12</v>
      </c>
      <c r="G24" s="87" t="s">
        <v>13</v>
      </c>
      <c r="H24" s="87" t="s">
        <v>14</v>
      </c>
      <c r="I24" s="90" t="s">
        <v>15</v>
      </c>
      <c r="J24" s="91" t="s">
        <v>82</v>
      </c>
      <c r="K24" s="92" t="s">
        <v>286</v>
      </c>
      <c r="L24" s="93" t="s">
        <v>279</v>
      </c>
      <c r="M24" s="94" t="s">
        <v>280</v>
      </c>
      <c r="N24" s="77" t="s">
        <v>83</v>
      </c>
    </row>
    <row r="25" spans="1:14" ht="15.75" x14ac:dyDescent="0.25">
      <c r="A25" s="95">
        <v>1</v>
      </c>
      <c r="B25" s="96" t="s">
        <v>17</v>
      </c>
      <c r="C25" s="97">
        <v>1996</v>
      </c>
      <c r="D25" s="96" t="s">
        <v>18</v>
      </c>
      <c r="E25" s="98">
        <f t="shared" ref="E25:E34" si="0">IF(D25="B1",0.93," ")</f>
        <v>0.93</v>
      </c>
      <c r="F25" s="98"/>
      <c r="G25" s="97" t="str">
        <f t="shared" ref="G25:G34" si="1">+IF(F25="vet.",2022-C25," ")</f>
        <v xml:space="preserve"> </v>
      </c>
      <c r="H25" s="97"/>
      <c r="I25" s="96" t="s">
        <v>19</v>
      </c>
      <c r="J25" s="99">
        <v>4.8101851851851848E-4</v>
      </c>
      <c r="K25" s="100">
        <f t="shared" ref="K25:K33" si="2">+IF(D25="b1",J25*E25,J25)</f>
        <v>4.4734722222222219E-4</v>
      </c>
      <c r="L25" s="101" t="str">
        <f t="shared" ref="L25:L33" si="3">+IF(F25="vet.",H25*J25," ")</f>
        <v xml:space="preserve"> </v>
      </c>
      <c r="M25" s="84"/>
      <c r="N25" s="78" t="s">
        <v>138</v>
      </c>
    </row>
    <row r="26" spans="1:14" ht="15.75" x14ac:dyDescent="0.25">
      <c r="A26" s="95">
        <v>2</v>
      </c>
      <c r="B26" s="96" t="s">
        <v>20</v>
      </c>
      <c r="C26" s="97">
        <v>2001</v>
      </c>
      <c r="D26" s="96" t="s">
        <v>18</v>
      </c>
      <c r="E26" s="98">
        <f t="shared" si="0"/>
        <v>0.93</v>
      </c>
      <c r="F26" s="98"/>
      <c r="G26" s="97" t="str">
        <f t="shared" si="1"/>
        <v xml:space="preserve"> </v>
      </c>
      <c r="H26" s="97"/>
      <c r="I26" s="96" t="s">
        <v>19</v>
      </c>
      <c r="J26" s="99">
        <v>4.9525462962962956E-4</v>
      </c>
      <c r="K26" s="100">
        <f t="shared" si="2"/>
        <v>4.605868055555555E-4</v>
      </c>
      <c r="L26" s="101" t="str">
        <f t="shared" si="3"/>
        <v xml:space="preserve"> </v>
      </c>
      <c r="M26" s="84"/>
      <c r="N26" s="78" t="s">
        <v>138</v>
      </c>
    </row>
    <row r="27" spans="1:14" ht="15.75" x14ac:dyDescent="0.25">
      <c r="A27" s="95">
        <v>3</v>
      </c>
      <c r="B27" s="96" t="s">
        <v>21</v>
      </c>
      <c r="C27" s="97">
        <v>1980</v>
      </c>
      <c r="D27" s="96" t="s">
        <v>22</v>
      </c>
      <c r="E27" s="98" t="str">
        <f t="shared" si="0"/>
        <v xml:space="preserve"> </v>
      </c>
      <c r="F27" s="98" t="s">
        <v>23</v>
      </c>
      <c r="G27" s="97">
        <f t="shared" si="1"/>
        <v>42</v>
      </c>
      <c r="H27" s="102">
        <v>0.92190000000000005</v>
      </c>
      <c r="I27" s="96" t="s">
        <v>24</v>
      </c>
      <c r="J27" s="99">
        <v>5.1956018518518519E-4</v>
      </c>
      <c r="K27" s="100">
        <f>+IF(D27="b1",J27*E27,J27)</f>
        <v>5.1956018518518519E-4</v>
      </c>
      <c r="L27" s="101">
        <f>+IF(F27="vet.",H27*J27," ")</f>
        <v>4.7898253472222226E-4</v>
      </c>
      <c r="M27" s="84">
        <v>1</v>
      </c>
      <c r="N27" s="78" t="s">
        <v>139</v>
      </c>
    </row>
    <row r="28" spans="1:14" ht="15.75" x14ac:dyDescent="0.25">
      <c r="A28" s="95">
        <v>4</v>
      </c>
      <c r="B28" s="96" t="s">
        <v>25</v>
      </c>
      <c r="C28" s="97">
        <v>1972</v>
      </c>
      <c r="D28" s="96" t="s">
        <v>18</v>
      </c>
      <c r="E28" s="98">
        <f t="shared" si="0"/>
        <v>0.93</v>
      </c>
      <c r="F28" s="98" t="s">
        <v>23</v>
      </c>
      <c r="G28" s="97">
        <f t="shared" si="1"/>
        <v>50</v>
      </c>
      <c r="H28" s="102">
        <v>0.87180000000000002</v>
      </c>
      <c r="I28" s="96" t="s">
        <v>26</v>
      </c>
      <c r="J28" s="99">
        <v>5.8969907407407419E-4</v>
      </c>
      <c r="K28" s="100">
        <f t="shared" si="2"/>
        <v>5.4842013888888898E-4</v>
      </c>
      <c r="L28" s="101">
        <f t="shared" si="3"/>
        <v>5.1409965277777786E-4</v>
      </c>
      <c r="M28" s="84">
        <v>3</v>
      </c>
      <c r="N28" s="78" t="s">
        <v>140</v>
      </c>
    </row>
    <row r="29" spans="1:14" ht="15.75" x14ac:dyDescent="0.25">
      <c r="A29" s="95">
        <v>5</v>
      </c>
      <c r="B29" s="96" t="s">
        <v>27</v>
      </c>
      <c r="C29" s="97">
        <v>2007</v>
      </c>
      <c r="D29" s="96" t="s">
        <v>18</v>
      </c>
      <c r="E29" s="98">
        <f t="shared" si="0"/>
        <v>0.93</v>
      </c>
      <c r="F29" s="98"/>
      <c r="G29" s="97" t="str">
        <f t="shared" si="1"/>
        <v xml:space="preserve"> </v>
      </c>
      <c r="H29" s="97"/>
      <c r="I29" s="96" t="s">
        <v>28</v>
      </c>
      <c r="J29" s="99">
        <v>6.087962962962963E-4</v>
      </c>
      <c r="K29" s="100">
        <f t="shared" si="2"/>
        <v>5.6618055555555556E-4</v>
      </c>
      <c r="L29" s="101" t="str">
        <f t="shared" si="3"/>
        <v xml:space="preserve"> </v>
      </c>
      <c r="M29" s="84"/>
      <c r="N29" s="78" t="s">
        <v>141</v>
      </c>
    </row>
    <row r="30" spans="1:14" ht="15.75" x14ac:dyDescent="0.25">
      <c r="A30" s="95">
        <v>6</v>
      </c>
      <c r="B30" s="96" t="s">
        <v>29</v>
      </c>
      <c r="C30" s="97">
        <v>1968</v>
      </c>
      <c r="D30" s="96" t="s">
        <v>22</v>
      </c>
      <c r="E30" s="98" t="str">
        <f t="shared" si="0"/>
        <v xml:space="preserve"> </v>
      </c>
      <c r="F30" s="98" t="s">
        <v>23</v>
      </c>
      <c r="G30" s="97">
        <f t="shared" si="1"/>
        <v>54</v>
      </c>
      <c r="H30" s="102">
        <v>0.84899999999999998</v>
      </c>
      <c r="I30" s="96" t="s">
        <v>30</v>
      </c>
      <c r="J30" s="99">
        <v>6.0266203703703708E-4</v>
      </c>
      <c r="K30" s="100">
        <f t="shared" si="2"/>
        <v>6.0266203703703708E-4</v>
      </c>
      <c r="L30" s="101">
        <f t="shared" si="3"/>
        <v>5.1166006944444449E-4</v>
      </c>
      <c r="M30" s="84">
        <v>2</v>
      </c>
      <c r="N30" s="78" t="s">
        <v>142</v>
      </c>
    </row>
    <row r="31" spans="1:14" ht="15.75" x14ac:dyDescent="0.25">
      <c r="A31" s="95">
        <v>7</v>
      </c>
      <c r="B31" s="96" t="s">
        <v>31</v>
      </c>
      <c r="C31" s="97">
        <v>1962</v>
      </c>
      <c r="D31" s="96" t="s">
        <v>18</v>
      </c>
      <c r="E31" s="98">
        <f t="shared" si="0"/>
        <v>0.93</v>
      </c>
      <c r="F31" s="98" t="s">
        <v>23</v>
      </c>
      <c r="G31" s="97">
        <f t="shared" si="1"/>
        <v>60</v>
      </c>
      <c r="H31" s="102">
        <v>0.81659999999999999</v>
      </c>
      <c r="I31" s="96" t="s">
        <v>32</v>
      </c>
      <c r="J31" s="99">
        <v>6.7175925925925921E-4</v>
      </c>
      <c r="K31" s="100">
        <f t="shared" si="2"/>
        <v>6.2473611111111107E-4</v>
      </c>
      <c r="L31" s="101">
        <f t="shared" si="3"/>
        <v>5.4855861111111103E-4</v>
      </c>
      <c r="M31" s="84"/>
      <c r="N31" s="78" t="s">
        <v>140</v>
      </c>
    </row>
    <row r="32" spans="1:14" ht="15.75" x14ac:dyDescent="0.25">
      <c r="A32" s="95">
        <v>8</v>
      </c>
      <c r="B32" s="96" t="s">
        <v>33</v>
      </c>
      <c r="C32" s="97">
        <v>1998</v>
      </c>
      <c r="D32" s="96" t="s">
        <v>18</v>
      </c>
      <c r="E32" s="98">
        <f t="shared" si="0"/>
        <v>0.93</v>
      </c>
      <c r="F32" s="98"/>
      <c r="G32" s="97" t="str">
        <f t="shared" si="1"/>
        <v xml:space="preserve"> </v>
      </c>
      <c r="H32" s="97"/>
      <c r="I32" s="96" t="s">
        <v>30</v>
      </c>
      <c r="J32" s="99">
        <v>7.51388888888889E-4</v>
      </c>
      <c r="K32" s="100">
        <f t="shared" si="2"/>
        <v>6.9879166666666679E-4</v>
      </c>
      <c r="L32" s="101" t="str">
        <f t="shared" si="3"/>
        <v xml:space="preserve"> </v>
      </c>
      <c r="M32" s="84"/>
      <c r="N32" s="78" t="s">
        <v>142</v>
      </c>
    </row>
    <row r="33" spans="1:14" ht="15.75" x14ac:dyDescent="0.25">
      <c r="A33" s="95">
        <v>9</v>
      </c>
      <c r="B33" s="96" t="s">
        <v>34</v>
      </c>
      <c r="C33" s="97">
        <v>1952</v>
      </c>
      <c r="D33" s="96" t="s">
        <v>35</v>
      </c>
      <c r="E33" s="98" t="str">
        <f t="shared" si="0"/>
        <v xml:space="preserve"> </v>
      </c>
      <c r="F33" s="98" t="s">
        <v>23</v>
      </c>
      <c r="G33" s="97">
        <f t="shared" si="1"/>
        <v>70</v>
      </c>
      <c r="H33" s="102">
        <v>0.7319</v>
      </c>
      <c r="I33" s="96" t="s">
        <v>32</v>
      </c>
      <c r="J33" s="99">
        <v>1.0375E-3</v>
      </c>
      <c r="K33" s="100">
        <f t="shared" si="2"/>
        <v>1.0375E-3</v>
      </c>
      <c r="L33" s="101">
        <f t="shared" si="3"/>
        <v>7.5934625000000002E-4</v>
      </c>
      <c r="M33" s="84"/>
      <c r="N33" s="78" t="s">
        <v>140</v>
      </c>
    </row>
    <row r="34" spans="1:14" ht="15.75" x14ac:dyDescent="0.25">
      <c r="A34" s="95">
        <v>10</v>
      </c>
      <c r="B34" s="96" t="s">
        <v>36</v>
      </c>
      <c r="C34" s="97">
        <v>1963</v>
      </c>
      <c r="D34" s="96" t="s">
        <v>22</v>
      </c>
      <c r="E34" s="98" t="str">
        <f t="shared" si="0"/>
        <v xml:space="preserve"> </v>
      </c>
      <c r="F34" s="98" t="s">
        <v>23</v>
      </c>
      <c r="G34" s="97">
        <f t="shared" si="1"/>
        <v>59</v>
      </c>
      <c r="H34" s="102">
        <v>0.82189999999999996</v>
      </c>
      <c r="I34" s="96" t="s">
        <v>28</v>
      </c>
      <c r="J34" s="103" t="s">
        <v>134</v>
      </c>
      <c r="K34" s="104" t="str">
        <f>+IF(D34="b1",J34*E34," ")</f>
        <v xml:space="preserve"> </v>
      </c>
      <c r="L34" s="100" t="s">
        <v>134</v>
      </c>
      <c r="M34" s="84"/>
      <c r="N34" s="78" t="s">
        <v>140</v>
      </c>
    </row>
    <row r="35" spans="1:14" ht="15.75" x14ac:dyDescent="0.25">
      <c r="A35" s="68"/>
      <c r="B35" s="37"/>
      <c r="C35" s="38"/>
      <c r="D35" s="37"/>
      <c r="E35" s="73"/>
      <c r="F35" s="73"/>
      <c r="G35" s="38"/>
      <c r="H35" s="32"/>
      <c r="I35" s="37"/>
      <c r="J35" s="18"/>
      <c r="K35" s="63"/>
      <c r="L35" s="58"/>
      <c r="M35" s="29"/>
      <c r="N35" s="39"/>
    </row>
    <row r="36" spans="1:14" s="11" customFormat="1" ht="15.75" x14ac:dyDescent="0.25">
      <c r="A36" s="9"/>
      <c r="C36" s="10" t="s">
        <v>5</v>
      </c>
      <c r="D36" s="9"/>
      <c r="F36" s="9"/>
      <c r="G36" s="9"/>
      <c r="H36" s="9"/>
      <c r="I36" s="9"/>
      <c r="J36" s="14" t="s">
        <v>38</v>
      </c>
      <c r="K36" s="18"/>
      <c r="L36" s="19"/>
      <c r="M36" s="20"/>
      <c r="N36" s="20"/>
    </row>
    <row r="37" spans="1:14" ht="15.75" x14ac:dyDescent="0.25">
      <c r="A37" s="75" t="s">
        <v>81</v>
      </c>
      <c r="B37" s="76" t="s">
        <v>8</v>
      </c>
      <c r="C37" s="75" t="s">
        <v>9</v>
      </c>
      <c r="D37" s="75" t="s">
        <v>10</v>
      </c>
      <c r="E37" s="77"/>
      <c r="F37" s="77"/>
      <c r="G37" s="77"/>
      <c r="H37" s="77"/>
      <c r="I37" s="76" t="s">
        <v>15</v>
      </c>
      <c r="J37" s="75" t="s">
        <v>82</v>
      </c>
      <c r="K37" s="105"/>
      <c r="L37" s="79" t="s">
        <v>278</v>
      </c>
      <c r="M37" s="106"/>
      <c r="N37" s="76" t="s">
        <v>83</v>
      </c>
    </row>
    <row r="38" spans="1:14" ht="15.75" x14ac:dyDescent="0.25">
      <c r="A38" s="80">
        <v>1</v>
      </c>
      <c r="B38" s="8" t="s">
        <v>143</v>
      </c>
      <c r="C38" s="80">
        <v>1960</v>
      </c>
      <c r="D38" s="80" t="s">
        <v>102</v>
      </c>
      <c r="E38" s="78"/>
      <c r="F38" s="78"/>
      <c r="G38" s="78"/>
      <c r="H38" s="78"/>
      <c r="I38" s="8" t="s">
        <v>144</v>
      </c>
      <c r="J38" s="80" t="s">
        <v>145</v>
      </c>
      <c r="K38" s="104"/>
      <c r="L38" s="82" t="s">
        <v>146</v>
      </c>
      <c r="M38" s="84"/>
      <c r="N38" s="8" t="s">
        <v>140</v>
      </c>
    </row>
    <row r="39" spans="1:14" ht="15.75" x14ac:dyDescent="0.25">
      <c r="A39" s="80">
        <v>2</v>
      </c>
      <c r="B39" s="8" t="s">
        <v>147</v>
      </c>
      <c r="C39" s="80">
        <v>1958</v>
      </c>
      <c r="D39" s="80" t="s">
        <v>102</v>
      </c>
      <c r="E39" s="78"/>
      <c r="F39" s="78"/>
      <c r="G39" s="78"/>
      <c r="H39" s="78"/>
      <c r="I39" s="8" t="s">
        <v>144</v>
      </c>
      <c r="J39" s="80" t="s">
        <v>148</v>
      </c>
      <c r="K39" s="104"/>
      <c r="L39" s="82" t="s">
        <v>149</v>
      </c>
      <c r="M39" s="84"/>
      <c r="N39" s="8" t="s">
        <v>140</v>
      </c>
    </row>
    <row r="40" spans="1:14" ht="15.75" x14ac:dyDescent="0.25">
      <c r="A40" s="107"/>
      <c r="B40" s="108"/>
      <c r="C40" s="109"/>
      <c r="D40" s="108"/>
      <c r="E40" s="110"/>
      <c r="F40" s="110"/>
      <c r="G40" s="108"/>
      <c r="H40" s="108"/>
      <c r="I40" s="108"/>
      <c r="J40" s="16"/>
      <c r="K40" s="27"/>
      <c r="L40" s="28"/>
      <c r="M40" s="29"/>
      <c r="N40" s="30"/>
    </row>
    <row r="41" spans="1:14" s="30" customFormat="1" ht="15.75" x14ac:dyDescent="0.25">
      <c r="A41" s="23"/>
      <c r="B41" s="24"/>
      <c r="C41" s="45" t="s">
        <v>5</v>
      </c>
      <c r="D41" s="25"/>
      <c r="E41" s="15"/>
      <c r="F41" s="15"/>
      <c r="G41" s="26"/>
      <c r="H41" s="26"/>
      <c r="I41" s="26"/>
      <c r="J41" s="14" t="s">
        <v>38</v>
      </c>
      <c r="K41" s="27"/>
      <c r="L41" s="28"/>
      <c r="M41" s="29"/>
    </row>
    <row r="42" spans="1:14" ht="15.75" x14ac:dyDescent="0.25">
      <c r="A42" s="86" t="s">
        <v>7</v>
      </c>
      <c r="B42" s="111" t="s">
        <v>8</v>
      </c>
      <c r="C42" s="112" t="s">
        <v>9</v>
      </c>
      <c r="D42" s="112" t="s">
        <v>10</v>
      </c>
      <c r="E42" s="89" t="s">
        <v>11</v>
      </c>
      <c r="F42" s="89" t="s">
        <v>12</v>
      </c>
      <c r="G42" s="87" t="s">
        <v>13</v>
      </c>
      <c r="H42" s="87" t="s">
        <v>14</v>
      </c>
      <c r="I42" s="87" t="s">
        <v>15</v>
      </c>
      <c r="J42" s="91" t="s">
        <v>82</v>
      </c>
      <c r="K42" s="92" t="s">
        <v>286</v>
      </c>
      <c r="L42" s="92" t="s">
        <v>276</v>
      </c>
      <c r="M42" s="106"/>
      <c r="N42" s="77" t="s">
        <v>83</v>
      </c>
    </row>
    <row r="43" spans="1:14" ht="15.75" x14ac:dyDescent="0.25">
      <c r="A43" s="95">
        <v>1</v>
      </c>
      <c r="B43" s="96" t="s">
        <v>39</v>
      </c>
      <c r="C43" s="97">
        <v>1999</v>
      </c>
      <c r="D43" s="96" t="s">
        <v>22</v>
      </c>
      <c r="E43" s="98" t="str">
        <f t="shared" ref="E43" si="4">IF(D43="B1",0.93," ")</f>
        <v xml:space="preserve"> </v>
      </c>
      <c r="F43" s="98"/>
      <c r="G43" s="97" t="str">
        <f>+IF(F43="vet.",2022-C43," ")</f>
        <v xml:space="preserve"> </v>
      </c>
      <c r="H43" s="96"/>
      <c r="I43" s="96" t="s">
        <v>30</v>
      </c>
      <c r="J43" s="99">
        <v>7.6736111111111113E-4</v>
      </c>
      <c r="K43" s="100">
        <f t="shared" ref="K43" si="5">+IF(D43="b1",J43*E43,J43)</f>
        <v>7.6736111111111113E-4</v>
      </c>
      <c r="L43" s="100" t="str">
        <f>+IF(F43="vet.",H43*J43," ")</f>
        <v xml:space="preserve"> </v>
      </c>
      <c r="M43" s="84"/>
      <c r="N43" s="78" t="s">
        <v>142</v>
      </c>
    </row>
    <row r="44" spans="1:14" ht="15.75" x14ac:dyDescent="0.25">
      <c r="A44" s="68"/>
      <c r="B44" s="37"/>
      <c r="C44" s="38"/>
      <c r="D44" s="37"/>
      <c r="E44" s="73"/>
      <c r="F44" s="73"/>
      <c r="G44" s="37"/>
      <c r="H44" s="37"/>
      <c r="I44" s="37"/>
      <c r="J44" s="19"/>
      <c r="K44" s="58"/>
      <c r="L44" s="58"/>
      <c r="M44" s="29"/>
      <c r="N44" s="30"/>
    </row>
    <row r="45" spans="1:14" s="30" customFormat="1" ht="15.75" x14ac:dyDescent="0.25">
      <c r="A45" s="31"/>
      <c r="B45" s="32"/>
      <c r="C45" s="36" t="s">
        <v>40</v>
      </c>
      <c r="D45" s="34"/>
      <c r="E45" s="35"/>
      <c r="F45" s="35"/>
      <c r="G45" s="34"/>
      <c r="H45" s="34"/>
      <c r="I45" s="34"/>
      <c r="J45" s="36" t="s">
        <v>38</v>
      </c>
      <c r="K45" s="37"/>
      <c r="L45" s="38"/>
      <c r="M45" s="29"/>
    </row>
    <row r="46" spans="1:14" ht="15.75" x14ac:dyDescent="0.25">
      <c r="A46" s="113" t="s">
        <v>7</v>
      </c>
      <c r="B46" s="87" t="s">
        <v>8</v>
      </c>
      <c r="C46" s="88" t="s">
        <v>9</v>
      </c>
      <c r="D46" s="88" t="s">
        <v>10</v>
      </c>
      <c r="E46" s="89" t="s">
        <v>11</v>
      </c>
      <c r="F46" s="89" t="s">
        <v>12</v>
      </c>
      <c r="G46" s="87" t="s">
        <v>13</v>
      </c>
      <c r="H46" s="87" t="s">
        <v>14</v>
      </c>
      <c r="I46" s="87" t="s">
        <v>15</v>
      </c>
      <c r="J46" s="91" t="s">
        <v>82</v>
      </c>
      <c r="K46" s="92" t="s">
        <v>286</v>
      </c>
      <c r="L46" s="92" t="s">
        <v>276</v>
      </c>
      <c r="M46" s="106"/>
      <c r="N46" s="77" t="s">
        <v>83</v>
      </c>
    </row>
    <row r="47" spans="1:14" ht="15.75" x14ac:dyDescent="0.25">
      <c r="A47" s="95">
        <v>1</v>
      </c>
      <c r="B47" s="96" t="s">
        <v>41</v>
      </c>
      <c r="C47" s="97">
        <v>1996</v>
      </c>
      <c r="D47" s="96" t="s">
        <v>22</v>
      </c>
      <c r="E47" s="98" t="str">
        <f>IF(D47="B1",0.93," ")</f>
        <v xml:space="preserve"> </v>
      </c>
      <c r="F47" s="98"/>
      <c r="G47" s="97" t="str">
        <f>+IF(F47="vet.",2022-C47," ")</f>
        <v xml:space="preserve"> </v>
      </c>
      <c r="H47" s="96"/>
      <c r="I47" s="96" t="s">
        <v>28</v>
      </c>
      <c r="J47" s="99">
        <v>6.6516203703703702E-4</v>
      </c>
      <c r="K47" s="100">
        <f t="shared" ref="K47:K48" si="6">+IF(D47="b1",J47*E47,J47)</f>
        <v>6.6516203703703702E-4</v>
      </c>
      <c r="L47" s="100" t="str">
        <f>+IF(F47="vet.",H47*J47," ")</f>
        <v xml:space="preserve"> </v>
      </c>
      <c r="M47" s="84"/>
      <c r="N47" s="78" t="s">
        <v>141</v>
      </c>
    </row>
    <row r="48" spans="1:14" ht="15.75" x14ac:dyDescent="0.25">
      <c r="A48" s="95">
        <v>2</v>
      </c>
      <c r="B48" s="96" t="s">
        <v>42</v>
      </c>
      <c r="C48" s="97">
        <v>2005</v>
      </c>
      <c r="D48" s="96" t="s">
        <v>22</v>
      </c>
      <c r="E48" s="98" t="str">
        <f>IF(D48="B1",0.93," ")</f>
        <v xml:space="preserve"> </v>
      </c>
      <c r="F48" s="98"/>
      <c r="G48" s="97" t="str">
        <f>+IF(F48="vet.",2022-C48," ")</f>
        <v xml:space="preserve"> </v>
      </c>
      <c r="H48" s="97"/>
      <c r="I48" s="96" t="s">
        <v>28</v>
      </c>
      <c r="J48" s="99">
        <v>7.7731481481481477E-4</v>
      </c>
      <c r="K48" s="100">
        <f t="shared" si="6"/>
        <v>7.7731481481481477E-4</v>
      </c>
      <c r="L48" s="100" t="str">
        <f>+IF(F48="vet.",H48*J48," ")</f>
        <v xml:space="preserve"> </v>
      </c>
      <c r="M48" s="84"/>
      <c r="N48" s="78" t="s">
        <v>141</v>
      </c>
    </row>
    <row r="49" spans="1:14" s="7" customFormat="1" ht="15.75" x14ac:dyDescent="0.25">
      <c r="A49" s="68"/>
      <c r="B49" s="37"/>
      <c r="C49" s="38"/>
      <c r="D49" s="37"/>
      <c r="E49" s="73"/>
      <c r="F49" s="73"/>
      <c r="G49" s="38"/>
      <c r="H49" s="38"/>
      <c r="I49" s="37"/>
      <c r="J49" s="19"/>
      <c r="K49" s="58"/>
      <c r="L49" s="58"/>
      <c r="M49" s="29"/>
      <c r="N49" s="39"/>
    </row>
    <row r="50" spans="1:14" s="30" customFormat="1" ht="15.75" x14ac:dyDescent="0.25">
      <c r="A50" s="31"/>
      <c r="B50" s="37"/>
      <c r="C50" s="36" t="s">
        <v>43</v>
      </c>
      <c r="D50" s="32"/>
      <c r="E50" s="35"/>
      <c r="F50" s="35"/>
      <c r="G50" s="32"/>
      <c r="H50" s="32"/>
      <c r="I50" s="34"/>
      <c r="J50" s="36" t="s">
        <v>6</v>
      </c>
      <c r="K50" s="37"/>
      <c r="L50" s="38"/>
      <c r="M50" s="29"/>
      <c r="N50" s="39"/>
    </row>
    <row r="51" spans="1:14" ht="15.75" x14ac:dyDescent="0.25">
      <c r="A51" s="113" t="s">
        <v>7</v>
      </c>
      <c r="B51" s="87" t="s">
        <v>8</v>
      </c>
      <c r="C51" s="88" t="s">
        <v>9</v>
      </c>
      <c r="D51" s="88" t="s">
        <v>10</v>
      </c>
      <c r="E51" s="89" t="s">
        <v>11</v>
      </c>
      <c r="F51" s="89" t="s">
        <v>12</v>
      </c>
      <c r="G51" s="87" t="s">
        <v>13</v>
      </c>
      <c r="H51" s="87" t="s">
        <v>14</v>
      </c>
      <c r="I51" s="87" t="s">
        <v>15</v>
      </c>
      <c r="J51" s="91" t="s">
        <v>16</v>
      </c>
      <c r="K51" s="92" t="s">
        <v>286</v>
      </c>
      <c r="L51" s="92" t="s">
        <v>276</v>
      </c>
      <c r="M51" s="106"/>
      <c r="N51" s="77" t="s">
        <v>83</v>
      </c>
    </row>
    <row r="52" spans="1:14" ht="15.75" x14ac:dyDescent="0.25">
      <c r="A52" s="95">
        <v>1</v>
      </c>
      <c r="B52" s="96" t="s">
        <v>27</v>
      </c>
      <c r="C52" s="97">
        <v>2007</v>
      </c>
      <c r="D52" s="96" t="s">
        <v>18</v>
      </c>
      <c r="E52" s="98">
        <f>IF(D52="B1",0.93," ")</f>
        <v>0.93</v>
      </c>
      <c r="F52" s="98"/>
      <c r="G52" s="97" t="str">
        <f>+IF(F52="vet.",2022-C52," ")</f>
        <v xml:space="preserve"> </v>
      </c>
      <c r="H52" s="96"/>
      <c r="I52" s="96" t="s">
        <v>28</v>
      </c>
      <c r="J52" s="99">
        <v>1.1163194444444443E-3</v>
      </c>
      <c r="K52" s="100">
        <f>+IF(D52="b1",J52*E52,J52)</f>
        <v>1.0381770833333332E-3</v>
      </c>
      <c r="L52" s="100" t="str">
        <f>+IF(F52="vet.",H52*J52," ")</f>
        <v xml:space="preserve"> </v>
      </c>
      <c r="M52" s="84"/>
      <c r="N52" s="78" t="s">
        <v>141</v>
      </c>
    </row>
    <row r="53" spans="1:14" ht="15.75" x14ac:dyDescent="0.25">
      <c r="A53" s="95">
        <v>2</v>
      </c>
      <c r="B53" s="96" t="s">
        <v>44</v>
      </c>
      <c r="C53" s="97">
        <v>2006</v>
      </c>
      <c r="D53" s="96" t="s">
        <v>18</v>
      </c>
      <c r="E53" s="98">
        <f>IF(D53="B1",0.93," ")</f>
        <v>0.93</v>
      </c>
      <c r="F53" s="98"/>
      <c r="G53" s="97" t="str">
        <f>+IF(F53="vet.",2022-C53," ")</f>
        <v xml:space="preserve"> </v>
      </c>
      <c r="H53" s="96"/>
      <c r="I53" s="96" t="s">
        <v>45</v>
      </c>
      <c r="J53" s="99">
        <v>1.372337962962963E-3</v>
      </c>
      <c r="K53" s="100">
        <f>+IF(D53="b1",J53*E53,J53)</f>
        <v>1.2762743055555557E-3</v>
      </c>
      <c r="L53" s="100" t="str">
        <f>+IF(F53="vet.",H53*J53," ")</f>
        <v xml:space="preserve"> </v>
      </c>
      <c r="M53" s="84"/>
      <c r="N53" s="78" t="s">
        <v>150</v>
      </c>
    </row>
    <row r="54" spans="1:14" ht="15.75" x14ac:dyDescent="0.25">
      <c r="A54" s="95">
        <v>3</v>
      </c>
      <c r="B54" s="96" t="s">
        <v>46</v>
      </c>
      <c r="C54" s="97">
        <v>1996</v>
      </c>
      <c r="D54" s="96" t="s">
        <v>22</v>
      </c>
      <c r="E54" s="98" t="str">
        <f>IF(D54="B1",0.93," ")</f>
        <v xml:space="preserve"> </v>
      </c>
      <c r="F54" s="98"/>
      <c r="G54" s="97" t="str">
        <f>+IF(F54="vet.",2022-C54," ")</f>
        <v xml:space="preserve"> </v>
      </c>
      <c r="H54" s="96"/>
      <c r="I54" s="96" t="s">
        <v>19</v>
      </c>
      <c r="J54" s="99">
        <v>1.2806712962962965E-3</v>
      </c>
      <c r="K54" s="100">
        <f>+IF(D54="b1",J54*E54,J54)</f>
        <v>1.2806712962962965E-3</v>
      </c>
      <c r="L54" s="100" t="str">
        <f>+IF(F54="vet.",H54*J54," ")</f>
        <v xml:space="preserve"> </v>
      </c>
      <c r="M54" s="84"/>
      <c r="N54" s="78" t="s">
        <v>138</v>
      </c>
    </row>
    <row r="55" spans="1:14" s="7" customFormat="1" ht="15.75" x14ac:dyDescent="0.25">
      <c r="A55" s="68"/>
      <c r="B55" s="37"/>
      <c r="C55" s="38"/>
      <c r="D55" s="37"/>
      <c r="E55" s="73"/>
      <c r="F55" s="73"/>
      <c r="G55" s="37"/>
      <c r="H55" s="37"/>
      <c r="I55" s="37"/>
      <c r="J55" s="73"/>
      <c r="K55" s="37"/>
      <c r="L55" s="38"/>
      <c r="M55" s="29"/>
      <c r="N55" s="39"/>
    </row>
    <row r="56" spans="1:14" s="30" customFormat="1" ht="15.75" x14ac:dyDescent="0.25">
      <c r="A56" s="40"/>
      <c r="B56" s="41"/>
      <c r="C56" s="14" t="s">
        <v>43</v>
      </c>
      <c r="D56" s="41"/>
      <c r="E56" s="15"/>
      <c r="F56" s="15"/>
      <c r="G56" s="41"/>
      <c r="H56" s="41"/>
      <c r="I56" s="26"/>
      <c r="J56" s="14" t="s">
        <v>38</v>
      </c>
      <c r="K56" s="27"/>
      <c r="L56" s="28"/>
      <c r="M56" s="43"/>
    </row>
    <row r="57" spans="1:14" ht="15.75" x14ac:dyDescent="0.25">
      <c r="A57" s="75" t="s">
        <v>81</v>
      </c>
      <c r="B57" s="76" t="s">
        <v>8</v>
      </c>
      <c r="C57" s="75" t="s">
        <v>9</v>
      </c>
      <c r="D57" s="75" t="s">
        <v>10</v>
      </c>
      <c r="E57" s="77"/>
      <c r="F57" s="77"/>
      <c r="G57" s="77"/>
      <c r="H57" s="77"/>
      <c r="I57" s="76" t="s">
        <v>15</v>
      </c>
      <c r="J57" s="75" t="s">
        <v>82</v>
      </c>
      <c r="K57" s="120"/>
      <c r="L57" s="79" t="s">
        <v>278</v>
      </c>
      <c r="M57" s="106"/>
      <c r="N57" s="76" t="s">
        <v>83</v>
      </c>
    </row>
    <row r="58" spans="1:14" ht="15.75" x14ac:dyDescent="0.25">
      <c r="A58" s="80">
        <v>1</v>
      </c>
      <c r="B58" s="8" t="s">
        <v>151</v>
      </c>
      <c r="C58" s="80">
        <v>2006</v>
      </c>
      <c r="D58" s="80" t="s">
        <v>152</v>
      </c>
      <c r="E58" s="78"/>
      <c r="F58" s="78"/>
      <c r="G58" s="78"/>
      <c r="H58" s="78"/>
      <c r="I58" s="8" t="s">
        <v>85</v>
      </c>
      <c r="J58" s="80" t="s">
        <v>153</v>
      </c>
      <c r="K58" s="96"/>
      <c r="L58" s="82" t="s">
        <v>154</v>
      </c>
      <c r="M58" s="84"/>
      <c r="N58" s="8" t="s">
        <v>155</v>
      </c>
    </row>
    <row r="59" spans="1:14" ht="15.75" x14ac:dyDescent="0.25">
      <c r="A59" s="80">
        <v>2</v>
      </c>
      <c r="B59" s="8" t="s">
        <v>143</v>
      </c>
      <c r="C59" s="80">
        <v>1960</v>
      </c>
      <c r="D59" s="80" t="s">
        <v>156</v>
      </c>
      <c r="E59" s="78"/>
      <c r="F59" s="78"/>
      <c r="G59" s="78"/>
      <c r="H59" s="78"/>
      <c r="I59" s="8" t="s">
        <v>144</v>
      </c>
      <c r="J59" s="80" t="s">
        <v>157</v>
      </c>
      <c r="K59" s="96"/>
      <c r="L59" s="82" t="s">
        <v>149</v>
      </c>
      <c r="M59" s="84"/>
      <c r="N59" s="8" t="s">
        <v>140</v>
      </c>
    </row>
    <row r="60" spans="1:14" ht="15.75" x14ac:dyDescent="0.25">
      <c r="A60" s="40"/>
      <c r="B60" s="41"/>
      <c r="C60" s="42"/>
      <c r="D60" s="41"/>
      <c r="E60" s="15"/>
      <c r="F60" s="15"/>
      <c r="G60" s="41"/>
      <c r="H60" s="41"/>
      <c r="I60" s="26"/>
      <c r="J60" s="30"/>
      <c r="K60" s="27"/>
      <c r="L60" s="28"/>
      <c r="M60" s="43"/>
      <c r="N60" s="30"/>
    </row>
    <row r="61" spans="1:14" s="30" customFormat="1" ht="15.75" x14ac:dyDescent="0.25">
      <c r="A61" s="23"/>
      <c r="B61" s="24"/>
      <c r="C61" s="45" t="s">
        <v>43</v>
      </c>
      <c r="D61" s="24"/>
      <c r="E61" s="44"/>
      <c r="F61" s="44"/>
      <c r="G61" s="24"/>
      <c r="H61" s="24"/>
      <c r="I61" s="25"/>
      <c r="J61" s="45" t="s">
        <v>38</v>
      </c>
      <c r="K61" s="46"/>
      <c r="L61" s="47"/>
      <c r="M61" s="48"/>
    </row>
    <row r="62" spans="1:14" ht="15.75" x14ac:dyDescent="0.25">
      <c r="A62" s="113" t="s">
        <v>7</v>
      </c>
      <c r="B62" s="87" t="s">
        <v>8</v>
      </c>
      <c r="C62" s="88" t="s">
        <v>9</v>
      </c>
      <c r="D62" s="88" t="s">
        <v>10</v>
      </c>
      <c r="E62" s="89" t="s">
        <v>11</v>
      </c>
      <c r="F62" s="89" t="s">
        <v>12</v>
      </c>
      <c r="G62" s="87" t="s">
        <v>13</v>
      </c>
      <c r="H62" s="87" t="s">
        <v>14</v>
      </c>
      <c r="I62" s="87" t="s">
        <v>15</v>
      </c>
      <c r="J62" s="91" t="s">
        <v>82</v>
      </c>
      <c r="K62" s="92" t="s">
        <v>286</v>
      </c>
      <c r="L62" s="92" t="s">
        <v>276</v>
      </c>
      <c r="M62" s="106"/>
      <c r="N62" s="76" t="s">
        <v>83</v>
      </c>
    </row>
    <row r="63" spans="1:14" ht="15.75" x14ac:dyDescent="0.25">
      <c r="A63" s="95">
        <v>1</v>
      </c>
      <c r="B63" s="96" t="s">
        <v>47</v>
      </c>
      <c r="C63" s="97">
        <v>1980</v>
      </c>
      <c r="D63" s="96" t="s">
        <v>22</v>
      </c>
      <c r="E63" s="98" t="str">
        <f t="shared" ref="E63" si="7">IF(D63="B1",0.93," ")</f>
        <v xml:space="preserve"> </v>
      </c>
      <c r="F63" s="98"/>
      <c r="G63" s="97" t="str">
        <f>+IF(F63="vet.",2022-C63," ")</f>
        <v xml:space="preserve"> </v>
      </c>
      <c r="H63" s="96"/>
      <c r="I63" s="96" t="s">
        <v>24</v>
      </c>
      <c r="J63" s="99">
        <v>1.5611111111111112E-3</v>
      </c>
      <c r="K63" s="100">
        <f t="shared" ref="K63" si="8">+IF(D63="b1",J63*E63,J63)</f>
        <v>1.5611111111111112E-3</v>
      </c>
      <c r="L63" s="100" t="str">
        <f>+IF(F63="vet.",H63*J63," ")</f>
        <v xml:space="preserve"> </v>
      </c>
      <c r="M63" s="84"/>
      <c r="N63" s="78" t="s">
        <v>139</v>
      </c>
    </row>
    <row r="64" spans="1:14" ht="15.75" x14ac:dyDescent="0.25">
      <c r="A64" s="68"/>
      <c r="B64" s="37"/>
      <c r="C64" s="38"/>
      <c r="D64" s="37"/>
      <c r="E64" s="73"/>
      <c r="F64" s="73"/>
      <c r="G64" s="38"/>
      <c r="H64" s="37"/>
      <c r="I64" s="37"/>
      <c r="J64" s="19"/>
      <c r="K64" s="58"/>
      <c r="L64" s="58"/>
      <c r="M64" s="29"/>
      <c r="N64" s="39"/>
    </row>
    <row r="65" spans="1:14" ht="15.75" x14ac:dyDescent="0.25">
      <c r="A65" s="68"/>
      <c r="B65" s="37"/>
      <c r="C65" s="38"/>
      <c r="D65" s="37"/>
      <c r="E65" s="73"/>
      <c r="F65" s="73"/>
      <c r="G65" s="38"/>
      <c r="H65" s="37"/>
      <c r="I65" s="37"/>
      <c r="J65" s="19"/>
      <c r="K65" s="58"/>
      <c r="L65" s="58"/>
      <c r="M65" s="29"/>
      <c r="N65" s="39"/>
    </row>
    <row r="66" spans="1:14" s="59" customFormat="1" ht="15.75" x14ac:dyDescent="0.25">
      <c r="A66" s="55"/>
      <c r="B66" s="29"/>
      <c r="C66" s="70" t="s">
        <v>49</v>
      </c>
      <c r="D66" s="55"/>
      <c r="E66" s="29"/>
      <c r="F66" s="55"/>
      <c r="G66" s="55"/>
      <c r="H66" s="57"/>
      <c r="I66" s="55"/>
      <c r="J66" s="56" t="s">
        <v>6</v>
      </c>
      <c r="K66" s="58"/>
      <c r="L66" s="58"/>
      <c r="M66" s="29"/>
      <c r="N66" s="29"/>
    </row>
    <row r="67" spans="1:14" ht="15.75" x14ac:dyDescent="0.25">
      <c r="A67" s="75" t="s">
        <v>81</v>
      </c>
      <c r="B67" s="76" t="s">
        <v>8</v>
      </c>
      <c r="C67" s="75" t="s">
        <v>9</v>
      </c>
      <c r="D67" s="75" t="s">
        <v>10</v>
      </c>
      <c r="E67" s="77"/>
      <c r="F67" s="77"/>
      <c r="G67" s="77"/>
      <c r="H67" s="77"/>
      <c r="I67" s="76" t="s">
        <v>15</v>
      </c>
      <c r="J67" s="75" t="s">
        <v>82</v>
      </c>
      <c r="K67" s="121"/>
      <c r="L67" s="79" t="s">
        <v>278</v>
      </c>
      <c r="M67" s="106"/>
      <c r="N67" s="76" t="s">
        <v>83</v>
      </c>
    </row>
    <row r="68" spans="1:14" ht="15.75" x14ac:dyDescent="0.25">
      <c r="A68" s="80">
        <v>1</v>
      </c>
      <c r="B68" s="8" t="s">
        <v>84</v>
      </c>
      <c r="C68" s="80">
        <v>2007</v>
      </c>
      <c r="D68" s="80" t="s">
        <v>86</v>
      </c>
      <c r="E68" s="78"/>
      <c r="F68" s="78"/>
      <c r="G68" s="78"/>
      <c r="H68" s="78"/>
      <c r="I68" s="8" t="s">
        <v>85</v>
      </c>
      <c r="J68" s="80" t="s">
        <v>282</v>
      </c>
      <c r="K68" s="100"/>
      <c r="L68" s="82" t="s">
        <v>158</v>
      </c>
      <c r="M68" s="84"/>
      <c r="N68" s="8" t="s">
        <v>89</v>
      </c>
    </row>
    <row r="69" spans="1:14" ht="15.75" x14ac:dyDescent="0.25">
      <c r="A69" s="80">
        <v>2</v>
      </c>
      <c r="B69" s="8" t="s">
        <v>159</v>
      </c>
      <c r="C69" s="80">
        <v>2000</v>
      </c>
      <c r="D69" s="80" t="s">
        <v>156</v>
      </c>
      <c r="E69" s="78"/>
      <c r="F69" s="78"/>
      <c r="G69" s="78"/>
      <c r="H69" s="78"/>
      <c r="I69" s="8" t="s">
        <v>275</v>
      </c>
      <c r="J69" s="80" t="s">
        <v>160</v>
      </c>
      <c r="K69" s="100"/>
      <c r="L69" s="82" t="s">
        <v>161</v>
      </c>
      <c r="M69" s="84"/>
      <c r="N69" s="8" t="s">
        <v>94</v>
      </c>
    </row>
    <row r="70" spans="1:14" s="7" customFormat="1" ht="15.75" x14ac:dyDescent="0.25">
      <c r="A70" s="68"/>
      <c r="B70" s="37"/>
      <c r="C70" s="38"/>
      <c r="D70" s="37"/>
      <c r="E70" s="73"/>
      <c r="F70" s="73"/>
      <c r="G70" s="38"/>
      <c r="H70" s="37"/>
      <c r="I70" s="37"/>
      <c r="J70" s="19"/>
      <c r="K70" s="58"/>
      <c r="L70" s="58"/>
      <c r="M70" s="29"/>
      <c r="N70" s="39"/>
    </row>
    <row r="71" spans="1:14" s="59" customFormat="1" ht="15.75" x14ac:dyDescent="0.25">
      <c r="A71" s="60"/>
      <c r="B71" s="41"/>
      <c r="C71" s="14" t="s">
        <v>49</v>
      </c>
      <c r="D71" s="41"/>
      <c r="E71" s="41"/>
      <c r="F71" s="41"/>
      <c r="G71" s="41"/>
      <c r="H71" s="41"/>
      <c r="I71" s="41"/>
      <c r="J71" s="42" t="s">
        <v>6</v>
      </c>
      <c r="K71" s="28"/>
      <c r="L71" s="28"/>
      <c r="M71" s="61"/>
    </row>
    <row r="72" spans="1:14" ht="15.75" x14ac:dyDescent="0.25">
      <c r="A72" s="122" t="s">
        <v>7</v>
      </c>
      <c r="B72" s="123" t="s">
        <v>8</v>
      </c>
      <c r="C72" s="124" t="s">
        <v>9</v>
      </c>
      <c r="D72" s="124" t="s">
        <v>10</v>
      </c>
      <c r="E72" s="125" t="s">
        <v>11</v>
      </c>
      <c r="F72" s="125" t="s">
        <v>12</v>
      </c>
      <c r="G72" s="123" t="s">
        <v>13</v>
      </c>
      <c r="H72" s="123" t="s">
        <v>14</v>
      </c>
      <c r="I72" s="126" t="s">
        <v>15</v>
      </c>
      <c r="J72" s="127" t="s">
        <v>82</v>
      </c>
      <c r="K72" s="128" t="s">
        <v>286</v>
      </c>
      <c r="L72" s="129" t="s">
        <v>276</v>
      </c>
      <c r="M72" s="130"/>
      <c r="N72" s="131" t="s">
        <v>83</v>
      </c>
    </row>
    <row r="73" spans="1:14" ht="15.75" x14ac:dyDescent="0.25">
      <c r="A73" s="95">
        <v>1</v>
      </c>
      <c r="B73" s="96" t="s">
        <v>50</v>
      </c>
      <c r="C73" s="97">
        <v>1998</v>
      </c>
      <c r="D73" s="96" t="s">
        <v>22</v>
      </c>
      <c r="E73" s="98" t="str">
        <f>IF(D73="B1",0.93," ")</f>
        <v xml:space="preserve"> </v>
      </c>
      <c r="F73" s="98"/>
      <c r="G73" s="96"/>
      <c r="H73" s="96"/>
      <c r="I73" s="96" t="s">
        <v>30</v>
      </c>
      <c r="J73" s="99">
        <v>8.2662037037037036E-4</v>
      </c>
      <c r="K73" s="100">
        <f>+IF(D73="b1",J73*E73,J73)</f>
        <v>8.2662037037037036E-4</v>
      </c>
      <c r="L73" s="100" t="str">
        <f>+IF(F73="vet.",H73*J73," ")</f>
        <v xml:space="preserve"> </v>
      </c>
      <c r="M73" s="84"/>
      <c r="N73" s="78" t="s">
        <v>142</v>
      </c>
    </row>
    <row r="74" spans="1:14" ht="15.75" x14ac:dyDescent="0.25">
      <c r="A74" s="95">
        <v>2</v>
      </c>
      <c r="B74" s="96" t="s">
        <v>44</v>
      </c>
      <c r="C74" s="97">
        <v>2006</v>
      </c>
      <c r="D74" s="96" t="s">
        <v>18</v>
      </c>
      <c r="E74" s="98">
        <f>IF(D74="B1",0.93," ")</f>
        <v>0.93</v>
      </c>
      <c r="F74" s="98"/>
      <c r="G74" s="96"/>
      <c r="H74" s="96"/>
      <c r="I74" s="96" t="s">
        <v>51</v>
      </c>
      <c r="J74" s="99">
        <v>1.2583333333333333E-3</v>
      </c>
      <c r="K74" s="100">
        <f>+IF(D74="b1",J74*E74,J74)</f>
        <v>1.1702500000000001E-3</v>
      </c>
      <c r="L74" s="100" t="str">
        <f>+IF(F74="vet.",H74*J74," ")</f>
        <v xml:space="preserve"> </v>
      </c>
      <c r="M74" s="84"/>
      <c r="N74" s="78" t="s">
        <v>150</v>
      </c>
    </row>
    <row r="75" spans="1:14" ht="15.75" x14ac:dyDescent="0.25">
      <c r="A75" s="95">
        <v>3</v>
      </c>
      <c r="B75" s="96" t="s">
        <v>33</v>
      </c>
      <c r="C75" s="97">
        <v>1998</v>
      </c>
      <c r="D75" s="96" t="s">
        <v>18</v>
      </c>
      <c r="E75" s="98">
        <f>IF(D75="B1",0.93," ")</f>
        <v>0.93</v>
      </c>
      <c r="F75" s="98"/>
      <c r="G75" s="96"/>
      <c r="H75" s="96"/>
      <c r="I75" s="96" t="s">
        <v>30</v>
      </c>
      <c r="J75" s="99">
        <v>1.3032407407407409E-3</v>
      </c>
      <c r="K75" s="100">
        <f>+IF(D75="b1",J75*E75,J75)</f>
        <v>1.212013888888889E-3</v>
      </c>
      <c r="L75" s="100" t="str">
        <f>+IF(F75="vet.",H75*J75," ")</f>
        <v xml:space="preserve"> </v>
      </c>
      <c r="M75" s="84"/>
      <c r="N75" s="78" t="s">
        <v>142</v>
      </c>
    </row>
    <row r="76" spans="1:14" ht="15.75" x14ac:dyDescent="0.25">
      <c r="A76" s="95">
        <v>4</v>
      </c>
      <c r="B76" s="96" t="s">
        <v>52</v>
      </c>
      <c r="C76" s="97">
        <v>2007</v>
      </c>
      <c r="D76" s="96" t="s">
        <v>22</v>
      </c>
      <c r="E76" s="98" t="str">
        <f>IF(D76="B1",0.93," ")</f>
        <v xml:space="preserve"> </v>
      </c>
      <c r="F76" s="98"/>
      <c r="G76" s="96"/>
      <c r="H76" s="96"/>
      <c r="I76" s="96" t="s">
        <v>51</v>
      </c>
      <c r="J76" s="99">
        <v>1.3010416666666667E-3</v>
      </c>
      <c r="K76" s="100">
        <f>+IF(D76="b1",J76*E76,J76)</f>
        <v>1.3010416666666667E-3</v>
      </c>
      <c r="L76" s="100" t="str">
        <f>+IF(F76="vet.",H76*J76," ")</f>
        <v xml:space="preserve"> </v>
      </c>
      <c r="M76" s="84"/>
      <c r="N76" s="78" t="s">
        <v>162</v>
      </c>
    </row>
    <row r="77" spans="1:14" s="7" customFormat="1" ht="15.75" x14ac:dyDescent="0.25">
      <c r="A77" s="68"/>
      <c r="B77" s="37"/>
      <c r="C77" s="38"/>
      <c r="D77" s="37"/>
      <c r="E77" s="73"/>
      <c r="F77" s="73"/>
      <c r="G77" s="37"/>
      <c r="H77" s="37"/>
      <c r="I77" s="37"/>
      <c r="J77" s="19"/>
      <c r="K77" s="58"/>
      <c r="L77" s="58"/>
      <c r="M77" s="29"/>
      <c r="N77" s="39"/>
    </row>
    <row r="78" spans="1:14" s="59" customFormat="1" ht="15.75" x14ac:dyDescent="0.25">
      <c r="A78" s="62"/>
      <c r="B78" s="41"/>
      <c r="C78" s="14" t="s">
        <v>49</v>
      </c>
      <c r="D78" s="41"/>
      <c r="E78" s="41"/>
      <c r="F78" s="41"/>
      <c r="G78" s="41"/>
      <c r="H78" s="41"/>
      <c r="I78" s="41"/>
      <c r="J78" s="42" t="s">
        <v>38</v>
      </c>
      <c r="K78" s="28"/>
      <c r="L78" s="28"/>
      <c r="M78" s="43"/>
    </row>
    <row r="79" spans="1:14" s="6" customFormat="1" ht="15.75" x14ac:dyDescent="0.25">
      <c r="A79" s="113" t="s">
        <v>81</v>
      </c>
      <c r="B79" s="87" t="s">
        <v>8</v>
      </c>
      <c r="C79" s="88" t="s">
        <v>9</v>
      </c>
      <c r="D79" s="88" t="s">
        <v>10</v>
      </c>
      <c r="E79" s="89" t="s">
        <v>11</v>
      </c>
      <c r="F79" s="89" t="s">
        <v>12</v>
      </c>
      <c r="G79" s="87" t="s">
        <v>13</v>
      </c>
      <c r="H79" s="87" t="s">
        <v>14</v>
      </c>
      <c r="I79" s="87" t="s">
        <v>15</v>
      </c>
      <c r="J79" s="91" t="s">
        <v>82</v>
      </c>
      <c r="K79" s="92" t="s">
        <v>286</v>
      </c>
      <c r="L79" s="92" t="s">
        <v>276</v>
      </c>
      <c r="M79" s="106"/>
      <c r="N79" s="77" t="s">
        <v>83</v>
      </c>
    </row>
    <row r="80" spans="1:14" ht="15.75" x14ac:dyDescent="0.25">
      <c r="A80" s="80">
        <v>1</v>
      </c>
      <c r="B80" s="8" t="s">
        <v>163</v>
      </c>
      <c r="C80" s="80">
        <v>1971</v>
      </c>
      <c r="D80" s="80" t="s">
        <v>152</v>
      </c>
      <c r="E80" s="78"/>
      <c r="F80" s="78"/>
      <c r="G80" s="78"/>
      <c r="H80" s="78"/>
      <c r="I80" s="8" t="s">
        <v>164</v>
      </c>
      <c r="J80" s="80" t="s">
        <v>165</v>
      </c>
      <c r="K80" s="119"/>
      <c r="L80" s="82" t="s">
        <v>166</v>
      </c>
      <c r="M80" s="84"/>
      <c r="N80" s="8" t="s">
        <v>110</v>
      </c>
    </row>
    <row r="81" spans="1:14" s="7" customFormat="1" ht="15.75" x14ac:dyDescent="0.25">
      <c r="A81" s="49"/>
      <c r="B81" s="50"/>
      <c r="C81" s="54"/>
      <c r="D81" s="54"/>
      <c r="E81" s="52"/>
      <c r="F81" s="52"/>
      <c r="G81" s="50"/>
      <c r="H81" s="50"/>
      <c r="I81" s="50"/>
      <c r="J81" s="53"/>
      <c r="K81" s="51"/>
      <c r="L81" s="51"/>
      <c r="M81" s="29"/>
      <c r="N81" s="39"/>
    </row>
    <row r="82" spans="1:14" s="59" customFormat="1" ht="15.75" x14ac:dyDescent="0.25">
      <c r="A82" s="54"/>
      <c r="B82" s="54"/>
      <c r="C82" s="36" t="s">
        <v>49</v>
      </c>
      <c r="D82" s="32"/>
      <c r="E82" s="32"/>
      <c r="F82" s="32"/>
      <c r="G82" s="32"/>
      <c r="H82" s="32"/>
      <c r="I82" s="32"/>
      <c r="J82" s="33" t="s">
        <v>38</v>
      </c>
      <c r="K82" s="51"/>
      <c r="L82" s="51"/>
      <c r="M82" s="29"/>
      <c r="N82" s="29"/>
    </row>
    <row r="83" spans="1:14" ht="15.75" x14ac:dyDescent="0.25">
      <c r="A83" s="113" t="s">
        <v>7</v>
      </c>
      <c r="B83" s="87" t="s">
        <v>8</v>
      </c>
      <c r="C83" s="88" t="s">
        <v>9</v>
      </c>
      <c r="D83" s="88" t="s">
        <v>10</v>
      </c>
      <c r="E83" s="89" t="s">
        <v>11</v>
      </c>
      <c r="F83" s="89" t="s">
        <v>12</v>
      </c>
      <c r="G83" s="87" t="s">
        <v>13</v>
      </c>
      <c r="H83" s="87" t="s">
        <v>14</v>
      </c>
      <c r="I83" s="87" t="s">
        <v>15</v>
      </c>
      <c r="J83" s="91" t="s">
        <v>82</v>
      </c>
      <c r="K83" s="92" t="s">
        <v>286</v>
      </c>
      <c r="L83" s="92" t="s">
        <v>276</v>
      </c>
      <c r="M83" s="106"/>
      <c r="N83" s="77" t="s">
        <v>83</v>
      </c>
    </row>
    <row r="84" spans="1:14" ht="15.75" x14ac:dyDescent="0.25">
      <c r="A84" s="95">
        <v>1</v>
      </c>
      <c r="B84" s="96" t="s">
        <v>53</v>
      </c>
      <c r="C84" s="97">
        <v>2003</v>
      </c>
      <c r="D84" s="96" t="s">
        <v>48</v>
      </c>
      <c r="E84" s="98" t="str">
        <f>IF(D84="B1",0.93," ")</f>
        <v xml:space="preserve"> </v>
      </c>
      <c r="F84" s="98"/>
      <c r="G84" s="96"/>
      <c r="H84" s="96"/>
      <c r="I84" s="96" t="s">
        <v>54</v>
      </c>
      <c r="J84" s="99">
        <v>9.8321759259259261E-4</v>
      </c>
      <c r="K84" s="100">
        <f>+IF(D84="b1",J84*E84,J84)</f>
        <v>9.8321759259259261E-4</v>
      </c>
      <c r="L84" s="100" t="str">
        <f>+IF(F84="vet.",H84*J84," ")</f>
        <v xml:space="preserve"> </v>
      </c>
      <c r="M84" s="84"/>
      <c r="N84" s="78" t="s">
        <v>167</v>
      </c>
    </row>
    <row r="85" spans="1:14" ht="15.75" x14ac:dyDescent="0.25">
      <c r="A85" s="95">
        <v>2</v>
      </c>
      <c r="B85" s="96" t="s">
        <v>55</v>
      </c>
      <c r="C85" s="97">
        <v>1996</v>
      </c>
      <c r="D85" s="96" t="s">
        <v>22</v>
      </c>
      <c r="E85" s="98" t="str">
        <f>IF(D85="B1",0.93," ")</f>
        <v xml:space="preserve"> </v>
      </c>
      <c r="F85" s="98"/>
      <c r="G85" s="96"/>
      <c r="H85" s="96"/>
      <c r="I85" s="96" t="s">
        <v>19</v>
      </c>
      <c r="J85" s="99">
        <v>1.3025462962962962E-3</v>
      </c>
      <c r="K85" s="100">
        <f>+IF(D85="b1",J85*E85,J85)</f>
        <v>1.3025462962962962E-3</v>
      </c>
      <c r="L85" s="100" t="str">
        <f>+IF(F85="vet.",H85*J85," ")</f>
        <v xml:space="preserve"> </v>
      </c>
      <c r="M85" s="84"/>
      <c r="N85" s="78" t="s">
        <v>141</v>
      </c>
    </row>
    <row r="86" spans="1:14" ht="15.75" x14ac:dyDescent="0.25">
      <c r="A86" s="95">
        <v>3</v>
      </c>
      <c r="B86" s="96" t="s">
        <v>56</v>
      </c>
      <c r="C86" s="97">
        <v>1991</v>
      </c>
      <c r="D86" s="96" t="s">
        <v>18</v>
      </c>
      <c r="E86" s="98">
        <f>IF(D86="B1",0.93," ")</f>
        <v>0.93</v>
      </c>
      <c r="F86" s="98"/>
      <c r="G86" s="96"/>
      <c r="H86" s="96"/>
      <c r="I86" s="96" t="s">
        <v>26</v>
      </c>
      <c r="J86" s="99">
        <v>1.4488425925925925E-3</v>
      </c>
      <c r="K86" s="100">
        <f>+IF(D86="b1",J86*E86,J86)</f>
        <v>1.3474236111111111E-3</v>
      </c>
      <c r="L86" s="100" t="str">
        <f>+IF(F86="vet.",H86*J86," ")</f>
        <v xml:space="preserve"> </v>
      </c>
      <c r="M86" s="84"/>
      <c r="N86" s="78" t="s">
        <v>140</v>
      </c>
    </row>
    <row r="87" spans="1:14" ht="15.75" x14ac:dyDescent="0.25">
      <c r="A87" s="132"/>
      <c r="B87" s="133"/>
      <c r="C87" s="134"/>
      <c r="D87" s="133"/>
      <c r="E87" s="135"/>
      <c r="F87" s="136"/>
      <c r="G87" s="133"/>
      <c r="H87" s="133"/>
      <c r="I87" s="133"/>
      <c r="J87" s="137"/>
      <c r="K87" s="138"/>
      <c r="L87" s="139"/>
      <c r="M87" s="61"/>
      <c r="N87" s="30"/>
    </row>
    <row r="88" spans="1:14" ht="15.75" x14ac:dyDescent="0.25">
      <c r="A88" s="161"/>
      <c r="B88" s="37"/>
      <c r="C88" s="38"/>
      <c r="D88" s="37"/>
      <c r="E88" s="53"/>
      <c r="F88" s="73"/>
      <c r="G88" s="37"/>
      <c r="H88" s="37"/>
      <c r="I88" s="37"/>
      <c r="J88" s="19"/>
      <c r="K88" s="58"/>
      <c r="L88" s="58"/>
      <c r="M88" s="43"/>
      <c r="N88" s="30"/>
    </row>
    <row r="89" spans="1:14" s="11" customFormat="1" ht="15.75" x14ac:dyDescent="0.25">
      <c r="A89" s="71"/>
      <c r="B89" s="15"/>
      <c r="C89" s="14" t="s">
        <v>57</v>
      </c>
      <c r="D89" s="15"/>
      <c r="E89" s="15"/>
      <c r="F89" s="15"/>
      <c r="G89" s="15"/>
      <c r="H89" s="15"/>
      <c r="I89" s="15"/>
      <c r="J89" s="14" t="s">
        <v>6</v>
      </c>
      <c r="K89" s="16"/>
      <c r="L89" s="16"/>
      <c r="M89" s="72"/>
    </row>
    <row r="90" spans="1:14" ht="15.75" x14ac:dyDescent="0.25">
      <c r="A90" s="113" t="s">
        <v>7</v>
      </c>
      <c r="B90" s="87" t="s">
        <v>8</v>
      </c>
      <c r="C90" s="88" t="s">
        <v>9</v>
      </c>
      <c r="D90" s="88" t="s">
        <v>10</v>
      </c>
      <c r="E90" s="89" t="s">
        <v>11</v>
      </c>
      <c r="F90" s="89" t="s">
        <v>12</v>
      </c>
      <c r="G90" s="87" t="s">
        <v>13</v>
      </c>
      <c r="H90" s="87" t="s">
        <v>14</v>
      </c>
      <c r="I90" s="87" t="s">
        <v>15</v>
      </c>
      <c r="J90" s="91" t="s">
        <v>82</v>
      </c>
      <c r="K90" s="92" t="s">
        <v>286</v>
      </c>
      <c r="L90" s="92" t="s">
        <v>276</v>
      </c>
      <c r="M90" s="106"/>
      <c r="N90" s="77" t="s">
        <v>83</v>
      </c>
    </row>
    <row r="91" spans="1:14" ht="15.75" x14ac:dyDescent="0.25">
      <c r="A91" s="95">
        <v>1</v>
      </c>
      <c r="B91" s="96" t="s">
        <v>58</v>
      </c>
      <c r="C91" s="97">
        <v>1980</v>
      </c>
      <c r="D91" s="96" t="s">
        <v>35</v>
      </c>
      <c r="E91" s="98" t="str">
        <f>IF(D91="B1",0.93," ")</f>
        <v xml:space="preserve"> </v>
      </c>
      <c r="F91" s="98"/>
      <c r="G91" s="97" t="str">
        <f>+IF(F91="vet.",2022-C91," ")</f>
        <v xml:space="preserve"> </v>
      </c>
      <c r="H91" s="96"/>
      <c r="I91" s="96" t="s">
        <v>24</v>
      </c>
      <c r="J91" s="99">
        <v>2.6618055555555557E-3</v>
      </c>
      <c r="K91" s="100">
        <f t="shared" ref="K91:K92" si="9">+IF(D91="b1",J91*E91,J91)</f>
        <v>2.6618055555555557E-3</v>
      </c>
      <c r="L91" s="100" t="str">
        <f>+IF(F91="vet.",H91*J91," ")</f>
        <v xml:space="preserve"> </v>
      </c>
      <c r="M91" s="84"/>
      <c r="N91" s="78" t="s">
        <v>139</v>
      </c>
    </row>
    <row r="92" spans="1:14" ht="15.75" x14ac:dyDescent="0.25">
      <c r="A92" s="95">
        <v>2</v>
      </c>
      <c r="B92" s="96" t="s">
        <v>25</v>
      </c>
      <c r="C92" s="97">
        <v>1972</v>
      </c>
      <c r="D92" s="96" t="s">
        <v>18</v>
      </c>
      <c r="E92" s="98">
        <f>IF(D92="B1",0.93," ")</f>
        <v>0.93</v>
      </c>
      <c r="F92" s="98"/>
      <c r="G92" s="97" t="str">
        <f>+IF(F92="vet.",2022-C92," ")</f>
        <v xml:space="preserve"> </v>
      </c>
      <c r="H92" s="96"/>
      <c r="I92" s="96" t="s">
        <v>26</v>
      </c>
      <c r="J92" s="99">
        <v>3.1461805555555553E-3</v>
      </c>
      <c r="K92" s="100">
        <f t="shared" si="9"/>
        <v>2.9259479166666665E-3</v>
      </c>
      <c r="L92" s="100" t="str">
        <f>+IF(F92="vet.",H92*J92," ")</f>
        <v xml:space="preserve"> </v>
      </c>
      <c r="M92" s="84"/>
      <c r="N92" s="78" t="s">
        <v>140</v>
      </c>
    </row>
    <row r="93" spans="1:14" s="7" customFormat="1" ht="15.75" x14ac:dyDescent="0.25">
      <c r="A93" s="68"/>
      <c r="B93" s="37"/>
      <c r="C93" s="38"/>
      <c r="D93" s="37"/>
      <c r="E93" s="73"/>
      <c r="F93" s="73"/>
      <c r="G93" s="38"/>
      <c r="H93" s="37"/>
      <c r="I93" s="37"/>
      <c r="J93" s="19"/>
      <c r="K93" s="58"/>
      <c r="L93" s="58"/>
      <c r="M93" s="29"/>
      <c r="N93" s="39"/>
    </row>
    <row r="94" spans="1:14" s="20" customFormat="1" ht="15.75" x14ac:dyDescent="0.25">
      <c r="A94" s="73"/>
      <c r="B94" s="73"/>
      <c r="C94" s="36" t="s">
        <v>57</v>
      </c>
      <c r="D94" s="35"/>
      <c r="E94" s="35"/>
      <c r="F94" s="35"/>
      <c r="G94" s="35"/>
      <c r="H94" s="35"/>
      <c r="I94" s="35"/>
      <c r="J94" s="36" t="s">
        <v>38</v>
      </c>
      <c r="K94" s="73"/>
      <c r="L94" s="19"/>
    </row>
    <row r="95" spans="1:14" s="7" customFormat="1" ht="15.75" x14ac:dyDescent="0.25">
      <c r="A95" s="113" t="s">
        <v>7</v>
      </c>
      <c r="B95" s="87" t="s">
        <v>8</v>
      </c>
      <c r="C95" s="88" t="s">
        <v>9</v>
      </c>
      <c r="D95" s="88" t="s">
        <v>10</v>
      </c>
      <c r="E95" s="89" t="s">
        <v>11</v>
      </c>
      <c r="F95" s="89" t="s">
        <v>12</v>
      </c>
      <c r="G95" s="87" t="s">
        <v>13</v>
      </c>
      <c r="H95" s="87" t="s">
        <v>14</v>
      </c>
      <c r="I95" s="87" t="s">
        <v>15</v>
      </c>
      <c r="J95" s="91" t="s">
        <v>82</v>
      </c>
      <c r="K95" s="92" t="s">
        <v>286</v>
      </c>
      <c r="L95" s="92" t="s">
        <v>276</v>
      </c>
      <c r="M95" s="106"/>
      <c r="N95" s="77" t="s">
        <v>83</v>
      </c>
    </row>
    <row r="96" spans="1:14" ht="15.75" x14ac:dyDescent="0.25">
      <c r="A96" s="95">
        <v>1</v>
      </c>
      <c r="B96" s="96" t="s">
        <v>42</v>
      </c>
      <c r="C96" s="97">
        <v>2005</v>
      </c>
      <c r="D96" s="96" t="s">
        <v>22</v>
      </c>
      <c r="E96" s="98" t="str">
        <f t="shared" ref="E96" si="10">IF(D96="B1",0.93," ")</f>
        <v xml:space="preserve"> </v>
      </c>
      <c r="F96" s="98"/>
      <c r="G96" s="97" t="str">
        <f>+IF(F96="vet.",2022-C96," ")</f>
        <v xml:space="preserve"> </v>
      </c>
      <c r="H96" s="96"/>
      <c r="I96" s="96" t="s">
        <v>28</v>
      </c>
      <c r="J96" s="99">
        <v>3.1685185185185184E-3</v>
      </c>
      <c r="K96" s="100">
        <f t="shared" ref="K96" si="11">+IF(D96="b1",J96*E96,J96)</f>
        <v>3.1685185185185184E-3</v>
      </c>
      <c r="L96" s="100" t="str">
        <f>+IF(F96="vet.",H96*J96," ")</f>
        <v xml:space="preserve"> </v>
      </c>
      <c r="M96" s="84"/>
      <c r="N96" s="78" t="s">
        <v>141</v>
      </c>
    </row>
    <row r="97" spans="1:14" ht="15.75" x14ac:dyDescent="0.25">
      <c r="A97" s="68"/>
      <c r="B97" s="37"/>
      <c r="C97" s="38"/>
      <c r="D97" s="37"/>
      <c r="E97" s="73"/>
      <c r="F97" s="73"/>
      <c r="G97" s="38"/>
      <c r="H97" s="37"/>
      <c r="I97" s="37"/>
      <c r="J97" s="19"/>
      <c r="K97" s="58"/>
      <c r="L97" s="58"/>
      <c r="M97" s="29"/>
      <c r="N97" s="39"/>
    </row>
    <row r="98" spans="1:14" ht="15.75" x14ac:dyDescent="0.25">
      <c r="A98" s="68"/>
      <c r="B98" s="37"/>
      <c r="C98" s="38"/>
      <c r="D98" s="37"/>
      <c r="E98" s="73"/>
      <c r="F98" s="73"/>
      <c r="G98" s="38"/>
      <c r="H98" s="37"/>
      <c r="I98" s="37"/>
      <c r="J98" s="19"/>
      <c r="K98" s="58"/>
      <c r="L98" s="58"/>
      <c r="M98" s="29"/>
      <c r="N98" s="39"/>
    </row>
    <row r="99" spans="1:14" s="29" customFormat="1" ht="15.75" x14ac:dyDescent="0.25">
      <c r="A99" s="38"/>
      <c r="B99" s="38"/>
      <c r="C99" s="14" t="s">
        <v>59</v>
      </c>
      <c r="D99" s="41"/>
      <c r="E99" s="41"/>
      <c r="F99" s="41"/>
      <c r="G99" s="41"/>
      <c r="H99" s="41"/>
      <c r="I99" s="41"/>
      <c r="J99" s="42" t="s">
        <v>6</v>
      </c>
      <c r="K99" s="63"/>
      <c r="L99" s="58"/>
    </row>
    <row r="100" spans="1:14" ht="15.75" x14ac:dyDescent="0.25">
      <c r="A100" s="75" t="s">
        <v>81</v>
      </c>
      <c r="B100" s="76" t="s">
        <v>8</v>
      </c>
      <c r="C100" s="75" t="s">
        <v>9</v>
      </c>
      <c r="D100" s="75" t="s">
        <v>10</v>
      </c>
      <c r="E100" s="77"/>
      <c r="F100" s="77"/>
      <c r="G100" s="77"/>
      <c r="H100" s="77"/>
      <c r="I100" s="76" t="s">
        <v>15</v>
      </c>
      <c r="J100" s="75" t="s">
        <v>82</v>
      </c>
      <c r="K100" s="120"/>
      <c r="L100" s="79" t="s">
        <v>278</v>
      </c>
      <c r="M100" s="106"/>
      <c r="N100" s="76" t="s">
        <v>83</v>
      </c>
    </row>
    <row r="101" spans="1:14" ht="15.75" x14ac:dyDescent="0.25">
      <c r="A101" s="80">
        <v>1</v>
      </c>
      <c r="B101" s="8" t="s">
        <v>168</v>
      </c>
      <c r="C101" s="80">
        <v>1981</v>
      </c>
      <c r="D101" s="80" t="s">
        <v>156</v>
      </c>
      <c r="E101" s="78"/>
      <c r="F101" s="78"/>
      <c r="G101" s="78"/>
      <c r="H101" s="78"/>
      <c r="I101" s="8" t="s">
        <v>125</v>
      </c>
      <c r="J101" s="80" t="s">
        <v>169</v>
      </c>
      <c r="K101" s="96"/>
      <c r="L101" s="82" t="s">
        <v>170</v>
      </c>
      <c r="M101" s="84"/>
      <c r="N101" s="8" t="s">
        <v>171</v>
      </c>
    </row>
    <row r="102" spans="1:14" ht="15.75" x14ac:dyDescent="0.25">
      <c r="A102" s="80">
        <v>2</v>
      </c>
      <c r="B102" s="8" t="s">
        <v>172</v>
      </c>
      <c r="C102" s="80">
        <v>2008</v>
      </c>
      <c r="D102" s="80" t="s">
        <v>91</v>
      </c>
      <c r="E102" s="78"/>
      <c r="F102" s="78"/>
      <c r="G102" s="78"/>
      <c r="H102" s="78"/>
      <c r="I102" s="8" t="s">
        <v>173</v>
      </c>
      <c r="J102" s="80" t="s">
        <v>174</v>
      </c>
      <c r="K102" s="96"/>
      <c r="L102" s="82" t="s">
        <v>175</v>
      </c>
      <c r="M102" s="84"/>
      <c r="N102" s="8" t="s">
        <v>176</v>
      </c>
    </row>
    <row r="103" spans="1:14" ht="15.75" x14ac:dyDescent="0.25">
      <c r="A103" s="80">
        <v>3</v>
      </c>
      <c r="B103" s="8" t="s">
        <v>177</v>
      </c>
      <c r="C103" s="80">
        <v>2003</v>
      </c>
      <c r="D103" s="80" t="s">
        <v>91</v>
      </c>
      <c r="E103" s="78"/>
      <c r="F103" s="78"/>
      <c r="G103" s="78"/>
      <c r="H103" s="78"/>
      <c r="I103" s="8" t="s">
        <v>173</v>
      </c>
      <c r="J103" s="80" t="s">
        <v>178</v>
      </c>
      <c r="K103" s="96"/>
      <c r="L103" s="82" t="s">
        <v>179</v>
      </c>
      <c r="M103" s="84"/>
      <c r="N103" s="8" t="s">
        <v>176</v>
      </c>
    </row>
    <row r="104" spans="1:14" ht="15.75" x14ac:dyDescent="0.25">
      <c r="A104" s="80">
        <v>4</v>
      </c>
      <c r="B104" s="8" t="s">
        <v>117</v>
      </c>
      <c r="C104" s="80">
        <v>1966</v>
      </c>
      <c r="D104" s="80" t="s">
        <v>86</v>
      </c>
      <c r="E104" s="78"/>
      <c r="F104" s="78"/>
      <c r="G104" s="78"/>
      <c r="H104" s="78"/>
      <c r="I104" s="8" t="s">
        <v>85</v>
      </c>
      <c r="J104" s="80" t="s">
        <v>180</v>
      </c>
      <c r="K104" s="96"/>
      <c r="L104" s="82" t="s">
        <v>181</v>
      </c>
      <c r="M104" s="84"/>
      <c r="N104" s="8" t="s">
        <v>105</v>
      </c>
    </row>
    <row r="105" spans="1:14" ht="15.75" x14ac:dyDescent="0.25">
      <c r="A105" s="80">
        <v>5</v>
      </c>
      <c r="B105" s="8" t="s">
        <v>159</v>
      </c>
      <c r="C105" s="80">
        <v>2000</v>
      </c>
      <c r="D105" s="80" t="s">
        <v>156</v>
      </c>
      <c r="E105" s="78"/>
      <c r="F105" s="78"/>
      <c r="G105" s="78"/>
      <c r="H105" s="78"/>
      <c r="I105" s="8" t="s">
        <v>275</v>
      </c>
      <c r="J105" s="80" t="s">
        <v>182</v>
      </c>
      <c r="K105" s="96"/>
      <c r="L105" s="82" t="s">
        <v>93</v>
      </c>
      <c r="M105" s="84"/>
      <c r="N105" s="8" t="s">
        <v>94</v>
      </c>
    </row>
    <row r="106" spans="1:14" ht="15.75" x14ac:dyDescent="0.25">
      <c r="A106" s="80">
        <v>6</v>
      </c>
      <c r="B106" s="8" t="s">
        <v>183</v>
      </c>
      <c r="C106" s="80">
        <v>1977</v>
      </c>
      <c r="D106" s="80" t="s">
        <v>156</v>
      </c>
      <c r="E106" s="78"/>
      <c r="F106" s="78"/>
      <c r="G106" s="78"/>
      <c r="H106" s="78"/>
      <c r="I106" s="8" t="s">
        <v>184</v>
      </c>
      <c r="J106" s="80" t="s">
        <v>185</v>
      </c>
      <c r="K106" s="96"/>
      <c r="L106" s="82" t="s">
        <v>186</v>
      </c>
      <c r="M106" s="84"/>
      <c r="N106" s="8" t="s">
        <v>187</v>
      </c>
    </row>
    <row r="107" spans="1:14" ht="15.75" x14ac:dyDescent="0.25">
      <c r="A107" s="80">
        <v>7</v>
      </c>
      <c r="B107" s="8" t="s">
        <v>121</v>
      </c>
      <c r="C107" s="80">
        <v>1999</v>
      </c>
      <c r="D107" s="80" t="s">
        <v>86</v>
      </c>
      <c r="E107" s="78"/>
      <c r="F107" s="78"/>
      <c r="G107" s="78"/>
      <c r="H107" s="78"/>
      <c r="I107" s="8" t="s">
        <v>275</v>
      </c>
      <c r="J107" s="80" t="s">
        <v>188</v>
      </c>
      <c r="K107" s="96"/>
      <c r="L107" s="82" t="s">
        <v>189</v>
      </c>
      <c r="M107" s="84"/>
      <c r="N107" s="8" t="s">
        <v>94</v>
      </c>
    </row>
    <row r="108" spans="1:14" ht="15.75" x14ac:dyDescent="0.25">
      <c r="A108" s="80">
        <v>8</v>
      </c>
      <c r="B108" s="8" t="s">
        <v>190</v>
      </c>
      <c r="C108" s="80">
        <v>2004</v>
      </c>
      <c r="D108" s="80" t="s">
        <v>156</v>
      </c>
      <c r="E108" s="78"/>
      <c r="F108" s="78"/>
      <c r="G108" s="78"/>
      <c r="H108" s="78"/>
      <c r="I108" s="8" t="s">
        <v>125</v>
      </c>
      <c r="J108" s="80" t="s">
        <v>191</v>
      </c>
      <c r="K108" s="96"/>
      <c r="L108" s="82" t="s">
        <v>192</v>
      </c>
      <c r="M108" s="84"/>
      <c r="N108" s="8" t="s">
        <v>171</v>
      </c>
    </row>
    <row r="109" spans="1:14" ht="15.75" x14ac:dyDescent="0.25">
      <c r="A109" s="80">
        <v>9</v>
      </c>
      <c r="B109" s="8" t="s">
        <v>90</v>
      </c>
      <c r="C109" s="80">
        <v>2001</v>
      </c>
      <c r="D109" s="80" t="s">
        <v>91</v>
      </c>
      <c r="E109" s="78"/>
      <c r="F109" s="78"/>
      <c r="G109" s="78"/>
      <c r="H109" s="78"/>
      <c r="I109" s="8" t="s">
        <v>275</v>
      </c>
      <c r="J109" s="80" t="s">
        <v>193</v>
      </c>
      <c r="K109" s="96"/>
      <c r="L109" s="82" t="s">
        <v>194</v>
      </c>
      <c r="M109" s="84"/>
      <c r="N109" s="8" t="s">
        <v>94</v>
      </c>
    </row>
    <row r="110" spans="1:14" ht="15.75" x14ac:dyDescent="0.25">
      <c r="A110" s="80">
        <v>10</v>
      </c>
      <c r="B110" s="8" t="s">
        <v>195</v>
      </c>
      <c r="C110" s="80">
        <v>1998</v>
      </c>
      <c r="D110" s="80" t="s">
        <v>156</v>
      </c>
      <c r="E110" s="78"/>
      <c r="F110" s="78"/>
      <c r="G110" s="78"/>
      <c r="H110" s="78"/>
      <c r="I110" s="8" t="s">
        <v>196</v>
      </c>
      <c r="J110" s="80" t="s">
        <v>197</v>
      </c>
      <c r="K110" s="96"/>
      <c r="L110" s="82" t="s">
        <v>198</v>
      </c>
      <c r="M110" s="84"/>
      <c r="N110" s="8" t="s">
        <v>199</v>
      </c>
    </row>
    <row r="111" spans="1:14" ht="15.75" x14ac:dyDescent="0.25">
      <c r="A111" s="80">
        <v>11</v>
      </c>
      <c r="B111" s="8" t="s">
        <v>200</v>
      </c>
      <c r="C111" s="80">
        <v>2009</v>
      </c>
      <c r="D111" s="80" t="s">
        <v>156</v>
      </c>
      <c r="E111" s="78"/>
      <c r="F111" s="78"/>
      <c r="G111" s="78"/>
      <c r="H111" s="78"/>
      <c r="I111" s="8" t="s">
        <v>85</v>
      </c>
      <c r="J111" s="80" t="s">
        <v>201</v>
      </c>
      <c r="K111" s="96"/>
      <c r="L111" s="82" t="s">
        <v>202</v>
      </c>
      <c r="M111" s="84"/>
      <c r="N111" s="8" t="s">
        <v>203</v>
      </c>
    </row>
    <row r="112" spans="1:14" ht="15.75" x14ac:dyDescent="0.25">
      <c r="A112" s="80">
        <v>12</v>
      </c>
      <c r="B112" s="8" t="s">
        <v>124</v>
      </c>
      <c r="C112" s="80">
        <v>2005</v>
      </c>
      <c r="D112" s="80" t="s">
        <v>204</v>
      </c>
      <c r="E112" s="78"/>
      <c r="F112" s="78"/>
      <c r="G112" s="78"/>
      <c r="H112" s="78"/>
      <c r="I112" s="8" t="s">
        <v>125</v>
      </c>
      <c r="J112" s="80" t="s">
        <v>205</v>
      </c>
      <c r="K112" s="96"/>
      <c r="L112" s="82" t="s">
        <v>128</v>
      </c>
      <c r="M112" s="84"/>
      <c r="N112" s="8" t="s">
        <v>129</v>
      </c>
    </row>
    <row r="113" spans="1:14" ht="15.75" x14ac:dyDescent="0.25">
      <c r="A113" s="80">
        <v>13</v>
      </c>
      <c r="B113" s="8" t="s">
        <v>206</v>
      </c>
      <c r="C113" s="80">
        <v>2007</v>
      </c>
      <c r="D113" s="80" t="s">
        <v>152</v>
      </c>
      <c r="E113" s="78"/>
      <c r="F113" s="78"/>
      <c r="G113" s="78"/>
      <c r="H113" s="78"/>
      <c r="I113" s="8" t="s">
        <v>85</v>
      </c>
      <c r="J113" s="80" t="s">
        <v>207</v>
      </c>
      <c r="K113" s="96"/>
      <c r="L113" s="82" t="s">
        <v>208</v>
      </c>
      <c r="M113" s="84"/>
      <c r="N113" s="8" t="s">
        <v>105</v>
      </c>
    </row>
    <row r="114" spans="1:14" ht="15.75" x14ac:dyDescent="0.25">
      <c r="A114" s="80" t="s">
        <v>134</v>
      </c>
      <c r="B114" s="8" t="s">
        <v>135</v>
      </c>
      <c r="C114" s="80">
        <v>1983</v>
      </c>
      <c r="D114" s="80" t="s">
        <v>91</v>
      </c>
      <c r="E114" s="78"/>
      <c r="F114" s="78"/>
      <c r="G114" s="78"/>
      <c r="H114" s="78"/>
      <c r="I114" s="8" t="s">
        <v>85</v>
      </c>
      <c r="J114" s="80" t="s">
        <v>134</v>
      </c>
      <c r="K114" s="96"/>
      <c r="L114" s="82" t="s">
        <v>137</v>
      </c>
      <c r="M114" s="84"/>
      <c r="N114" s="8" t="s">
        <v>105</v>
      </c>
    </row>
    <row r="115" spans="1:14" ht="15.75" x14ac:dyDescent="0.25">
      <c r="A115" s="80" t="s">
        <v>134</v>
      </c>
      <c r="B115" s="8" t="s">
        <v>209</v>
      </c>
      <c r="C115" s="80">
        <v>1954</v>
      </c>
      <c r="D115" s="80" t="s">
        <v>156</v>
      </c>
      <c r="E115" s="78"/>
      <c r="F115" s="78"/>
      <c r="G115" s="78"/>
      <c r="H115" s="78"/>
      <c r="I115" s="8" t="s">
        <v>144</v>
      </c>
      <c r="J115" s="80" t="s">
        <v>134</v>
      </c>
      <c r="K115" s="96"/>
      <c r="L115" s="82" t="s">
        <v>137</v>
      </c>
      <c r="M115" s="84"/>
      <c r="N115" s="8" t="s">
        <v>140</v>
      </c>
    </row>
    <row r="116" spans="1:14" ht="15.75" x14ac:dyDescent="0.25">
      <c r="A116" s="40"/>
      <c r="B116" s="41"/>
      <c r="C116" s="42"/>
      <c r="D116" s="26"/>
      <c r="E116" s="15"/>
      <c r="F116" s="15"/>
      <c r="G116" s="26"/>
      <c r="H116" s="26"/>
      <c r="I116" s="26"/>
      <c r="J116" s="14"/>
      <c r="K116" s="27"/>
      <c r="L116" s="28"/>
      <c r="M116" s="43"/>
      <c r="N116" s="30"/>
    </row>
    <row r="117" spans="1:14" s="59" customFormat="1" ht="15.75" x14ac:dyDescent="0.25">
      <c r="A117" s="64"/>
      <c r="B117" s="32"/>
      <c r="C117" s="36" t="s">
        <v>59</v>
      </c>
      <c r="D117" s="32"/>
      <c r="E117" s="32"/>
      <c r="F117" s="32"/>
      <c r="G117" s="32"/>
      <c r="H117" s="32"/>
      <c r="I117" s="32"/>
      <c r="J117" s="33" t="s">
        <v>6</v>
      </c>
      <c r="K117" s="38"/>
      <c r="L117" s="38"/>
      <c r="M117" s="29"/>
    </row>
    <row r="118" spans="1:14" ht="15.75" x14ac:dyDescent="0.25">
      <c r="A118" s="113" t="s">
        <v>7</v>
      </c>
      <c r="B118" s="87" t="s">
        <v>8</v>
      </c>
      <c r="C118" s="88" t="s">
        <v>9</v>
      </c>
      <c r="D118" s="88" t="s">
        <v>10</v>
      </c>
      <c r="E118" s="89" t="s">
        <v>11</v>
      </c>
      <c r="F118" s="89" t="s">
        <v>12</v>
      </c>
      <c r="G118" s="87" t="s">
        <v>13</v>
      </c>
      <c r="H118" s="87" t="s">
        <v>14</v>
      </c>
      <c r="I118" s="87" t="s">
        <v>15</v>
      </c>
      <c r="J118" s="91" t="s">
        <v>82</v>
      </c>
      <c r="K118" s="92" t="s">
        <v>286</v>
      </c>
      <c r="L118" s="92" t="s">
        <v>276</v>
      </c>
      <c r="M118" s="106" t="s">
        <v>280</v>
      </c>
      <c r="N118" s="77" t="s">
        <v>83</v>
      </c>
    </row>
    <row r="119" spans="1:14" ht="15.75" x14ac:dyDescent="0.25">
      <c r="A119" s="95">
        <v>1</v>
      </c>
      <c r="B119" s="96" t="s">
        <v>50</v>
      </c>
      <c r="C119" s="97">
        <v>1998</v>
      </c>
      <c r="D119" s="96" t="s">
        <v>22</v>
      </c>
      <c r="E119" s="98" t="str">
        <f t="shared" ref="E119:E134" si="12">IF(D119="B1",0.93," ")</f>
        <v xml:space="preserve"> </v>
      </c>
      <c r="F119" s="98"/>
      <c r="G119" s="97" t="str">
        <f t="shared" ref="G119:G134" si="13">+IF(F119="vet.",2022-C119," ")</f>
        <v xml:space="preserve"> </v>
      </c>
      <c r="H119" s="96"/>
      <c r="I119" s="96" t="s">
        <v>30</v>
      </c>
      <c r="J119" s="99">
        <v>3.505787037037037E-4</v>
      </c>
      <c r="K119" s="100">
        <f t="shared" ref="K119:K133" si="14">+IF(D119="b1",J119*E119,J119)</f>
        <v>3.505787037037037E-4</v>
      </c>
      <c r="L119" s="100" t="str">
        <f t="shared" ref="L119:L134" si="15">+IF(F119="vet.",H119*J119," ")</f>
        <v xml:space="preserve"> </v>
      </c>
      <c r="M119" s="84"/>
      <c r="N119" s="78" t="s">
        <v>142</v>
      </c>
    </row>
    <row r="120" spans="1:14" ht="15.75" x14ac:dyDescent="0.25">
      <c r="A120" s="95">
        <v>2</v>
      </c>
      <c r="B120" s="96" t="s">
        <v>27</v>
      </c>
      <c r="C120" s="97">
        <v>2007</v>
      </c>
      <c r="D120" s="96" t="s">
        <v>18</v>
      </c>
      <c r="E120" s="98">
        <f t="shared" si="12"/>
        <v>0.93</v>
      </c>
      <c r="F120" s="98"/>
      <c r="G120" s="97" t="str">
        <f t="shared" si="13"/>
        <v xml:space="preserve"> </v>
      </c>
      <c r="H120" s="96"/>
      <c r="I120" s="96" t="s">
        <v>28</v>
      </c>
      <c r="J120" s="99">
        <v>4.2083333333333333E-4</v>
      </c>
      <c r="K120" s="100">
        <f t="shared" si="14"/>
        <v>3.9137500000000001E-4</v>
      </c>
      <c r="L120" s="100" t="str">
        <f t="shared" si="15"/>
        <v xml:space="preserve"> </v>
      </c>
      <c r="M120" s="84"/>
      <c r="N120" s="78" t="s">
        <v>210</v>
      </c>
    </row>
    <row r="121" spans="1:14" ht="15.75" x14ac:dyDescent="0.25">
      <c r="A121" s="95">
        <v>3</v>
      </c>
      <c r="B121" s="96" t="s">
        <v>17</v>
      </c>
      <c r="C121" s="97">
        <v>1996</v>
      </c>
      <c r="D121" s="96" t="s">
        <v>18</v>
      </c>
      <c r="E121" s="98">
        <f t="shared" si="12"/>
        <v>0.93</v>
      </c>
      <c r="F121" s="98"/>
      <c r="G121" s="97" t="str">
        <f t="shared" si="13"/>
        <v xml:space="preserve"> </v>
      </c>
      <c r="H121" s="96"/>
      <c r="I121" s="96" t="s">
        <v>19</v>
      </c>
      <c r="J121" s="99">
        <v>4.4155092592592596E-4</v>
      </c>
      <c r="K121" s="100">
        <f t="shared" si="14"/>
        <v>4.1064236111111119E-4</v>
      </c>
      <c r="L121" s="100" t="str">
        <f t="shared" si="15"/>
        <v xml:space="preserve"> </v>
      </c>
      <c r="M121" s="84"/>
      <c r="N121" s="78" t="s">
        <v>138</v>
      </c>
    </row>
    <row r="122" spans="1:14" ht="15.75" x14ac:dyDescent="0.25">
      <c r="A122" s="95">
        <v>4</v>
      </c>
      <c r="B122" s="96" t="s">
        <v>33</v>
      </c>
      <c r="C122" s="97">
        <v>1998</v>
      </c>
      <c r="D122" s="96" t="s">
        <v>18</v>
      </c>
      <c r="E122" s="98">
        <f t="shared" si="12"/>
        <v>0.93</v>
      </c>
      <c r="F122" s="98"/>
      <c r="G122" s="97" t="str">
        <f t="shared" si="13"/>
        <v xml:space="preserve"> </v>
      </c>
      <c r="H122" s="96"/>
      <c r="I122" s="96" t="s">
        <v>30</v>
      </c>
      <c r="J122" s="99">
        <v>4.6643518518518518E-4</v>
      </c>
      <c r="K122" s="100">
        <f t="shared" si="14"/>
        <v>4.3378472222222223E-4</v>
      </c>
      <c r="L122" s="100" t="str">
        <f t="shared" si="15"/>
        <v xml:space="preserve"> </v>
      </c>
      <c r="M122" s="84"/>
      <c r="N122" s="78" t="s">
        <v>142</v>
      </c>
    </row>
    <row r="123" spans="1:14" ht="15.75" x14ac:dyDescent="0.25">
      <c r="A123" s="95">
        <v>5</v>
      </c>
      <c r="B123" s="96" t="s">
        <v>60</v>
      </c>
      <c r="C123" s="97">
        <v>1991</v>
      </c>
      <c r="D123" s="96" t="s">
        <v>22</v>
      </c>
      <c r="E123" s="98" t="str">
        <f t="shared" si="12"/>
        <v xml:space="preserve"> </v>
      </c>
      <c r="F123" s="98"/>
      <c r="G123" s="97" t="str">
        <f t="shared" si="13"/>
        <v xml:space="preserve"> </v>
      </c>
      <c r="H123" s="96"/>
      <c r="I123" s="96" t="s">
        <v>24</v>
      </c>
      <c r="J123" s="99">
        <v>4.5243055555555558E-4</v>
      </c>
      <c r="K123" s="100">
        <f t="shared" si="14"/>
        <v>4.5243055555555558E-4</v>
      </c>
      <c r="L123" s="100" t="str">
        <f t="shared" si="15"/>
        <v xml:space="preserve"> </v>
      </c>
      <c r="M123" s="84"/>
      <c r="N123" s="78" t="s">
        <v>139</v>
      </c>
    </row>
    <row r="124" spans="1:14" ht="15.75" x14ac:dyDescent="0.25">
      <c r="A124" s="95">
        <v>6</v>
      </c>
      <c r="B124" s="96" t="s">
        <v>61</v>
      </c>
      <c r="C124" s="97">
        <v>1964</v>
      </c>
      <c r="D124" s="96" t="s">
        <v>22</v>
      </c>
      <c r="E124" s="98" t="str">
        <f t="shared" si="12"/>
        <v xml:space="preserve"> </v>
      </c>
      <c r="F124" s="98" t="s">
        <v>23</v>
      </c>
      <c r="G124" s="97">
        <f t="shared" si="13"/>
        <v>58</v>
      </c>
      <c r="H124" s="102">
        <v>0.82730000000000004</v>
      </c>
      <c r="I124" s="96" t="s">
        <v>24</v>
      </c>
      <c r="J124" s="99">
        <v>4.662037037037037E-4</v>
      </c>
      <c r="K124" s="100">
        <f t="shared" si="14"/>
        <v>4.662037037037037E-4</v>
      </c>
      <c r="L124" s="100">
        <f t="shared" si="15"/>
        <v>3.8569032407407411E-4</v>
      </c>
      <c r="M124" s="84">
        <v>1</v>
      </c>
      <c r="N124" s="78" t="s">
        <v>139</v>
      </c>
    </row>
    <row r="125" spans="1:14" ht="15.75" x14ac:dyDescent="0.25">
      <c r="A125" s="95">
        <v>7</v>
      </c>
      <c r="B125" s="96" t="s">
        <v>62</v>
      </c>
      <c r="C125" s="97">
        <v>1957</v>
      </c>
      <c r="D125" s="96" t="s">
        <v>18</v>
      </c>
      <c r="E125" s="98">
        <f t="shared" si="12"/>
        <v>0.93</v>
      </c>
      <c r="F125" s="98" t="s">
        <v>23</v>
      </c>
      <c r="G125" s="97">
        <f t="shared" si="13"/>
        <v>65</v>
      </c>
      <c r="H125" s="102">
        <v>0.79159999999999997</v>
      </c>
      <c r="I125" s="96" t="s">
        <v>28</v>
      </c>
      <c r="J125" s="99">
        <v>5.3217592592592585E-4</v>
      </c>
      <c r="K125" s="100">
        <f t="shared" si="14"/>
        <v>4.9492361111111102E-4</v>
      </c>
      <c r="L125" s="100">
        <f t="shared" si="15"/>
        <v>4.212704629629629E-4</v>
      </c>
      <c r="M125" s="84">
        <v>2</v>
      </c>
      <c r="N125" s="78" t="s">
        <v>140</v>
      </c>
    </row>
    <row r="126" spans="1:14" ht="15.75" x14ac:dyDescent="0.25">
      <c r="A126" s="95">
        <v>8</v>
      </c>
      <c r="B126" s="96" t="s">
        <v>44</v>
      </c>
      <c r="C126" s="97">
        <v>2006</v>
      </c>
      <c r="D126" s="96" t="s">
        <v>18</v>
      </c>
      <c r="E126" s="98">
        <f t="shared" si="12"/>
        <v>0.93</v>
      </c>
      <c r="F126" s="98"/>
      <c r="G126" s="97" t="str">
        <f t="shared" si="13"/>
        <v xml:space="preserve"> </v>
      </c>
      <c r="H126" s="96"/>
      <c r="I126" s="96" t="s">
        <v>63</v>
      </c>
      <c r="J126" s="99">
        <v>5.4050925925925935E-4</v>
      </c>
      <c r="K126" s="100">
        <f t="shared" si="14"/>
        <v>5.0267361111111118E-4</v>
      </c>
      <c r="L126" s="100" t="str">
        <f t="shared" si="15"/>
        <v xml:space="preserve"> </v>
      </c>
      <c r="M126" s="84"/>
      <c r="N126" s="78" t="s">
        <v>142</v>
      </c>
    </row>
    <row r="127" spans="1:14" ht="15.75" x14ac:dyDescent="0.25">
      <c r="A127" s="95">
        <v>9</v>
      </c>
      <c r="B127" s="96" t="s">
        <v>64</v>
      </c>
      <c r="C127" s="97">
        <v>2007</v>
      </c>
      <c r="D127" s="96" t="s">
        <v>22</v>
      </c>
      <c r="E127" s="98" t="str">
        <f t="shared" si="12"/>
        <v xml:space="preserve"> </v>
      </c>
      <c r="F127" s="98"/>
      <c r="G127" s="97" t="str">
        <f t="shared" si="13"/>
        <v xml:space="preserve"> </v>
      </c>
      <c r="H127" s="96"/>
      <c r="I127" s="96" t="s">
        <v>54</v>
      </c>
      <c r="J127" s="99">
        <v>5.1550925925925928E-4</v>
      </c>
      <c r="K127" s="100">
        <f t="shared" si="14"/>
        <v>5.1550925925925928E-4</v>
      </c>
      <c r="L127" s="100" t="str">
        <f t="shared" si="15"/>
        <v xml:space="preserve"> </v>
      </c>
      <c r="M127" s="84"/>
      <c r="N127" s="78" t="s">
        <v>129</v>
      </c>
    </row>
    <row r="128" spans="1:14" ht="15.75" x14ac:dyDescent="0.25">
      <c r="A128" s="95">
        <v>10</v>
      </c>
      <c r="B128" s="96" t="s">
        <v>52</v>
      </c>
      <c r="C128" s="97">
        <v>2007</v>
      </c>
      <c r="D128" s="96" t="s">
        <v>22</v>
      </c>
      <c r="E128" s="98" t="str">
        <f t="shared" si="12"/>
        <v xml:space="preserve"> </v>
      </c>
      <c r="F128" s="98"/>
      <c r="G128" s="97" t="str">
        <f t="shared" si="13"/>
        <v xml:space="preserve"> </v>
      </c>
      <c r="H128" s="96"/>
      <c r="I128" s="96" t="s">
        <v>63</v>
      </c>
      <c r="J128" s="99">
        <v>5.1967592592592593E-4</v>
      </c>
      <c r="K128" s="100">
        <f t="shared" si="14"/>
        <v>5.1967592592592593E-4</v>
      </c>
      <c r="L128" s="100" t="str">
        <f t="shared" si="15"/>
        <v xml:space="preserve"> </v>
      </c>
      <c r="M128" s="84"/>
      <c r="N128" s="78" t="s">
        <v>162</v>
      </c>
    </row>
    <row r="129" spans="1:14" ht="15.75" x14ac:dyDescent="0.25">
      <c r="A129" s="95">
        <v>11</v>
      </c>
      <c r="B129" s="96" t="s">
        <v>65</v>
      </c>
      <c r="C129" s="97">
        <v>1998</v>
      </c>
      <c r="D129" s="96" t="s">
        <v>22</v>
      </c>
      <c r="E129" s="98" t="str">
        <f t="shared" si="12"/>
        <v xml:space="preserve"> </v>
      </c>
      <c r="F129" s="98"/>
      <c r="G129" s="97" t="str">
        <f t="shared" si="13"/>
        <v xml:space="preserve"> </v>
      </c>
      <c r="H129" s="96"/>
      <c r="I129" s="96" t="s">
        <v>30</v>
      </c>
      <c r="J129" s="99">
        <v>5.3472222222222224E-4</v>
      </c>
      <c r="K129" s="100">
        <f t="shared" si="14"/>
        <v>5.3472222222222224E-4</v>
      </c>
      <c r="L129" s="100" t="str">
        <f t="shared" si="15"/>
        <v xml:space="preserve"> </v>
      </c>
      <c r="M129" s="84"/>
      <c r="N129" s="78" t="s">
        <v>142</v>
      </c>
    </row>
    <row r="130" spans="1:14" ht="15.75" x14ac:dyDescent="0.25">
      <c r="A130" s="95">
        <v>12</v>
      </c>
      <c r="B130" s="96" t="s">
        <v>66</v>
      </c>
      <c r="C130" s="97">
        <v>1978</v>
      </c>
      <c r="D130" s="96" t="s">
        <v>22</v>
      </c>
      <c r="E130" s="98" t="str">
        <f t="shared" si="12"/>
        <v xml:space="preserve"> </v>
      </c>
      <c r="F130" s="98" t="s">
        <v>23</v>
      </c>
      <c r="G130" s="97">
        <f t="shared" si="13"/>
        <v>44</v>
      </c>
      <c r="H130" s="102">
        <v>0.90880000000000005</v>
      </c>
      <c r="I130" s="96" t="s">
        <v>30</v>
      </c>
      <c r="J130" s="99">
        <v>5.989583333333334E-4</v>
      </c>
      <c r="K130" s="100">
        <f t="shared" si="14"/>
        <v>5.989583333333334E-4</v>
      </c>
      <c r="L130" s="100">
        <f t="shared" si="15"/>
        <v>5.4433333333333341E-4</v>
      </c>
      <c r="M130" s="84"/>
      <c r="N130" s="78" t="s">
        <v>142</v>
      </c>
    </row>
    <row r="131" spans="1:14" ht="15.75" x14ac:dyDescent="0.25">
      <c r="A131" s="95">
        <v>13</v>
      </c>
      <c r="B131" s="96" t="s">
        <v>34</v>
      </c>
      <c r="C131" s="97">
        <v>1952</v>
      </c>
      <c r="D131" s="96" t="s">
        <v>22</v>
      </c>
      <c r="E131" s="98" t="str">
        <f t="shared" si="12"/>
        <v xml:space="preserve"> </v>
      </c>
      <c r="F131" s="98" t="s">
        <v>23</v>
      </c>
      <c r="G131" s="97">
        <f t="shared" si="13"/>
        <v>70</v>
      </c>
      <c r="H131" s="102">
        <v>0.71840000000000004</v>
      </c>
      <c r="I131" s="96" t="s">
        <v>32</v>
      </c>
      <c r="J131" s="99">
        <v>6.5335648148148143E-4</v>
      </c>
      <c r="K131" s="100">
        <f t="shared" si="14"/>
        <v>6.5335648148148143E-4</v>
      </c>
      <c r="L131" s="100">
        <f t="shared" si="15"/>
        <v>4.6937129629629631E-4</v>
      </c>
      <c r="M131" s="84">
        <v>3</v>
      </c>
      <c r="N131" s="78" t="s">
        <v>140</v>
      </c>
    </row>
    <row r="132" spans="1:14" ht="15.75" x14ac:dyDescent="0.25">
      <c r="A132" s="95">
        <v>14</v>
      </c>
      <c r="B132" s="96" t="s">
        <v>67</v>
      </c>
      <c r="C132" s="97">
        <v>2007</v>
      </c>
      <c r="D132" s="96" t="s">
        <v>22</v>
      </c>
      <c r="E132" s="98" t="str">
        <f t="shared" si="12"/>
        <v xml:space="preserve"> </v>
      </c>
      <c r="F132" s="98"/>
      <c r="G132" s="97" t="str">
        <f t="shared" si="13"/>
        <v xml:space="preserve"> </v>
      </c>
      <c r="H132" s="96"/>
      <c r="I132" s="96" t="s">
        <v>63</v>
      </c>
      <c r="J132" s="99">
        <v>7.0358796296296304E-4</v>
      </c>
      <c r="K132" s="100">
        <f t="shared" si="14"/>
        <v>7.0358796296296304E-4</v>
      </c>
      <c r="L132" s="100" t="str">
        <f t="shared" si="15"/>
        <v xml:space="preserve"> </v>
      </c>
      <c r="M132" s="84"/>
      <c r="N132" s="78" t="s">
        <v>162</v>
      </c>
    </row>
    <row r="133" spans="1:14" ht="15.75" x14ac:dyDescent="0.25">
      <c r="A133" s="95">
        <v>15</v>
      </c>
      <c r="B133" s="96" t="s">
        <v>68</v>
      </c>
      <c r="C133" s="97">
        <v>1973</v>
      </c>
      <c r="D133" s="96" t="s">
        <v>69</v>
      </c>
      <c r="E133" s="98" t="str">
        <f t="shared" si="12"/>
        <v xml:space="preserve"> </v>
      </c>
      <c r="F133" s="98"/>
      <c r="G133" s="97" t="str">
        <f t="shared" si="13"/>
        <v xml:space="preserve"> </v>
      </c>
      <c r="H133" s="96"/>
      <c r="I133" s="96" t="s">
        <v>69</v>
      </c>
      <c r="J133" s="99">
        <v>5.293981481481482E-4</v>
      </c>
      <c r="K133" s="100">
        <f t="shared" si="14"/>
        <v>5.293981481481482E-4</v>
      </c>
      <c r="L133" s="100" t="str">
        <f t="shared" si="15"/>
        <v xml:space="preserve"> </v>
      </c>
      <c r="M133" s="84"/>
      <c r="N133" s="78" t="s">
        <v>140</v>
      </c>
    </row>
    <row r="134" spans="1:14" ht="15.75" x14ac:dyDescent="0.25">
      <c r="A134" s="95">
        <v>16</v>
      </c>
      <c r="B134" s="96" t="s">
        <v>70</v>
      </c>
      <c r="C134" s="97">
        <v>1998</v>
      </c>
      <c r="D134" s="96" t="s">
        <v>18</v>
      </c>
      <c r="E134" s="98">
        <f t="shared" si="12"/>
        <v>0.93</v>
      </c>
      <c r="F134" s="98"/>
      <c r="G134" s="97" t="str">
        <f t="shared" si="13"/>
        <v xml:space="preserve"> </v>
      </c>
      <c r="H134" s="96"/>
      <c r="I134" s="96" t="s">
        <v>30</v>
      </c>
      <c r="J134" s="99" t="s">
        <v>134</v>
      </c>
      <c r="K134" s="100" t="s">
        <v>134</v>
      </c>
      <c r="L134" s="100" t="str">
        <f t="shared" si="15"/>
        <v xml:space="preserve"> </v>
      </c>
      <c r="M134" s="84"/>
      <c r="N134" s="78" t="s">
        <v>142</v>
      </c>
    </row>
    <row r="135" spans="1:14" s="7" customFormat="1" ht="15.75" x14ac:dyDescent="0.25">
      <c r="A135" s="68"/>
      <c r="B135" s="37"/>
      <c r="C135" s="38"/>
      <c r="D135" s="37"/>
      <c r="E135" s="73"/>
      <c r="F135" s="73"/>
      <c r="G135" s="37"/>
      <c r="H135" s="37"/>
      <c r="I135" s="37"/>
      <c r="J135" s="18"/>
      <c r="K135" s="58"/>
      <c r="L135" s="58"/>
      <c r="M135" s="29"/>
      <c r="N135" s="39"/>
    </row>
    <row r="136" spans="1:14" s="30" customFormat="1" ht="15.75" x14ac:dyDescent="0.25">
      <c r="A136" s="40"/>
      <c r="B136" s="41"/>
      <c r="C136" s="14" t="s">
        <v>59</v>
      </c>
      <c r="D136" s="41"/>
      <c r="E136" s="15"/>
      <c r="F136" s="15"/>
      <c r="G136" s="41"/>
      <c r="H136" s="41"/>
      <c r="I136" s="26"/>
      <c r="J136" s="14" t="s">
        <v>38</v>
      </c>
      <c r="K136" s="27"/>
      <c r="L136" s="28"/>
      <c r="M136" s="43"/>
    </row>
    <row r="137" spans="1:14" ht="15.75" x14ac:dyDescent="0.25">
      <c r="A137" s="75" t="s">
        <v>81</v>
      </c>
      <c r="B137" s="76" t="s">
        <v>8</v>
      </c>
      <c r="C137" s="75" t="s">
        <v>9</v>
      </c>
      <c r="D137" s="75" t="s">
        <v>10</v>
      </c>
      <c r="E137" s="77"/>
      <c r="F137" s="77"/>
      <c r="G137" s="77"/>
      <c r="H137" s="77"/>
      <c r="I137" s="76" t="s">
        <v>15</v>
      </c>
      <c r="J137" s="75" t="s">
        <v>82</v>
      </c>
      <c r="K137" s="120"/>
      <c r="L137" s="79" t="s">
        <v>278</v>
      </c>
      <c r="M137" s="106"/>
      <c r="N137" s="76" t="s">
        <v>83</v>
      </c>
    </row>
    <row r="138" spans="1:14" ht="15.75" x14ac:dyDescent="0.25">
      <c r="A138" s="80" t="s">
        <v>81</v>
      </c>
      <c r="B138" s="8" t="s">
        <v>8</v>
      </c>
      <c r="C138" s="80" t="s">
        <v>9</v>
      </c>
      <c r="D138" s="80" t="s">
        <v>10</v>
      </c>
      <c r="E138" s="78"/>
      <c r="F138" s="78"/>
      <c r="G138" s="78"/>
      <c r="H138" s="78"/>
      <c r="I138" s="8" t="s">
        <v>15</v>
      </c>
      <c r="J138" s="80" t="s">
        <v>82</v>
      </c>
      <c r="K138" s="96"/>
      <c r="L138" s="140" t="s">
        <v>278</v>
      </c>
      <c r="M138" s="84"/>
      <c r="N138" s="8" t="s">
        <v>83</v>
      </c>
    </row>
    <row r="139" spans="1:14" ht="15.75" x14ac:dyDescent="0.25">
      <c r="A139" s="80">
        <v>1</v>
      </c>
      <c r="B139" s="8" t="s">
        <v>211</v>
      </c>
      <c r="C139" s="80">
        <v>2009</v>
      </c>
      <c r="D139" s="80" t="s">
        <v>91</v>
      </c>
      <c r="E139" s="78"/>
      <c r="F139" s="78"/>
      <c r="G139" s="78"/>
      <c r="H139" s="78"/>
      <c r="I139" s="8" t="s">
        <v>173</v>
      </c>
      <c r="J139" s="80" t="s">
        <v>283</v>
      </c>
      <c r="K139" s="96"/>
      <c r="L139" s="82" t="s">
        <v>212</v>
      </c>
      <c r="M139" s="84"/>
      <c r="N139" s="8" t="s">
        <v>176</v>
      </c>
    </row>
    <row r="140" spans="1:14" ht="15.75" x14ac:dyDescent="0.25">
      <c r="A140" s="80">
        <v>2</v>
      </c>
      <c r="B140" s="8" t="s">
        <v>151</v>
      </c>
      <c r="C140" s="80">
        <v>2006</v>
      </c>
      <c r="D140" s="80" t="s">
        <v>152</v>
      </c>
      <c r="E140" s="78"/>
      <c r="F140" s="78"/>
      <c r="G140" s="78"/>
      <c r="H140" s="78"/>
      <c r="I140" s="8" t="s">
        <v>85</v>
      </c>
      <c r="J140" s="80" t="s">
        <v>213</v>
      </c>
      <c r="K140" s="96"/>
      <c r="L140" s="82" t="s">
        <v>214</v>
      </c>
      <c r="M140" s="84"/>
      <c r="N140" s="8" t="s">
        <v>155</v>
      </c>
    </row>
    <row r="141" spans="1:14" ht="15.75" x14ac:dyDescent="0.25">
      <c r="A141" s="80">
        <v>3</v>
      </c>
      <c r="B141" s="8" t="s">
        <v>147</v>
      </c>
      <c r="C141" s="80">
        <v>1958</v>
      </c>
      <c r="D141" s="80" t="s">
        <v>156</v>
      </c>
      <c r="E141" s="78"/>
      <c r="F141" s="78"/>
      <c r="G141" s="78"/>
      <c r="H141" s="78"/>
      <c r="I141" s="8" t="s">
        <v>144</v>
      </c>
      <c r="J141" s="80" t="s">
        <v>215</v>
      </c>
      <c r="K141" s="96"/>
      <c r="L141" s="82" t="s">
        <v>216</v>
      </c>
      <c r="M141" s="84"/>
      <c r="N141" s="8" t="s">
        <v>140</v>
      </c>
    </row>
    <row r="142" spans="1:14" ht="15.75" x14ac:dyDescent="0.25">
      <c r="A142" s="80">
        <v>4</v>
      </c>
      <c r="B142" s="8" t="s">
        <v>217</v>
      </c>
      <c r="C142" s="80">
        <v>1998</v>
      </c>
      <c r="D142" s="80" t="s">
        <v>91</v>
      </c>
      <c r="E142" s="78"/>
      <c r="F142" s="78"/>
      <c r="G142" s="78"/>
      <c r="H142" s="78"/>
      <c r="I142" s="8" t="s">
        <v>85</v>
      </c>
      <c r="J142" s="80" t="s">
        <v>218</v>
      </c>
      <c r="K142" s="96"/>
      <c r="L142" s="82" t="s">
        <v>137</v>
      </c>
      <c r="M142" s="84"/>
      <c r="N142" s="8" t="s">
        <v>203</v>
      </c>
    </row>
    <row r="143" spans="1:14" ht="15.75" x14ac:dyDescent="0.25">
      <c r="A143" s="31"/>
      <c r="B143" s="32"/>
      <c r="C143" s="33"/>
      <c r="D143" s="32"/>
      <c r="E143" s="35"/>
      <c r="F143" s="35"/>
      <c r="G143" s="32"/>
      <c r="H143" s="32"/>
      <c r="I143" s="34"/>
      <c r="J143" s="36"/>
      <c r="K143" s="37"/>
      <c r="L143" s="38"/>
      <c r="M143" s="29"/>
      <c r="N143" s="30"/>
    </row>
    <row r="144" spans="1:14" s="30" customFormat="1" ht="15.75" x14ac:dyDescent="0.25">
      <c r="A144" s="31"/>
      <c r="B144" s="32"/>
      <c r="C144" s="36" t="s">
        <v>59</v>
      </c>
      <c r="D144" s="32"/>
      <c r="E144" s="35"/>
      <c r="F144" s="35"/>
      <c r="G144" s="32"/>
      <c r="H144" s="32"/>
      <c r="I144" s="34"/>
      <c r="J144" s="36" t="s">
        <v>38</v>
      </c>
      <c r="K144" s="37"/>
      <c r="L144" s="38"/>
      <c r="M144" s="29"/>
    </row>
    <row r="145" spans="1:14" ht="15.75" x14ac:dyDescent="0.25">
      <c r="A145" s="113" t="s">
        <v>7</v>
      </c>
      <c r="B145" s="87" t="s">
        <v>8</v>
      </c>
      <c r="C145" s="88" t="s">
        <v>9</v>
      </c>
      <c r="D145" s="88" t="s">
        <v>10</v>
      </c>
      <c r="E145" s="89" t="s">
        <v>11</v>
      </c>
      <c r="F145" s="89" t="s">
        <v>12</v>
      </c>
      <c r="G145" s="87" t="s">
        <v>13</v>
      </c>
      <c r="H145" s="87" t="s">
        <v>14</v>
      </c>
      <c r="I145" s="87" t="s">
        <v>15</v>
      </c>
      <c r="J145" s="91" t="s">
        <v>82</v>
      </c>
      <c r="K145" s="92" t="s">
        <v>286</v>
      </c>
      <c r="L145" s="92" t="s">
        <v>276</v>
      </c>
      <c r="M145" s="106"/>
      <c r="N145" s="77" t="s">
        <v>83</v>
      </c>
    </row>
    <row r="146" spans="1:14" ht="15.75" x14ac:dyDescent="0.25">
      <c r="A146" s="95">
        <v>1</v>
      </c>
      <c r="B146" s="115" t="s">
        <v>53</v>
      </c>
      <c r="C146" s="116">
        <v>2003</v>
      </c>
      <c r="D146" s="116" t="s">
        <v>22</v>
      </c>
      <c r="E146" s="98" t="str">
        <f t="shared" ref="E146:E152" si="16">IF(D146="B1",0.93," ")</f>
        <v xml:space="preserve"> </v>
      </c>
      <c r="F146" s="117"/>
      <c r="G146" s="97" t="str">
        <f t="shared" ref="G146:G152" si="17">+IF(F146="vet.",2022-C146," ")</f>
        <v xml:space="preserve"> </v>
      </c>
      <c r="H146" s="115"/>
      <c r="I146" s="115" t="s">
        <v>54</v>
      </c>
      <c r="J146" s="99">
        <v>4.3726851851851853E-4</v>
      </c>
      <c r="K146" s="100">
        <f t="shared" ref="K146:K152" si="18">+IF(D146="b1",J146*E146,J146)</f>
        <v>4.3726851851851853E-4</v>
      </c>
      <c r="L146" s="100" t="str">
        <f t="shared" ref="L146:L152" si="19">+IF(F146="vet.",H146*J146," ")</f>
        <v xml:space="preserve"> </v>
      </c>
      <c r="M146" s="84"/>
      <c r="N146" s="78" t="s">
        <v>129</v>
      </c>
    </row>
    <row r="147" spans="1:14" ht="15.75" x14ac:dyDescent="0.25">
      <c r="A147" s="95">
        <v>2</v>
      </c>
      <c r="B147" s="115" t="s">
        <v>56</v>
      </c>
      <c r="C147" s="116">
        <v>1991</v>
      </c>
      <c r="D147" s="116" t="s">
        <v>18</v>
      </c>
      <c r="E147" s="98">
        <f t="shared" si="16"/>
        <v>0.93</v>
      </c>
      <c r="F147" s="117"/>
      <c r="G147" s="97" t="str">
        <f t="shared" si="17"/>
        <v xml:space="preserve"> </v>
      </c>
      <c r="H147" s="115"/>
      <c r="I147" s="115" t="s">
        <v>26</v>
      </c>
      <c r="J147" s="99">
        <v>6.2870370370370369E-4</v>
      </c>
      <c r="K147" s="100">
        <f t="shared" si="18"/>
        <v>5.8469444444444443E-4</v>
      </c>
      <c r="L147" s="100" t="str">
        <f t="shared" si="19"/>
        <v xml:space="preserve"> </v>
      </c>
      <c r="M147" s="84"/>
      <c r="N147" s="78" t="s">
        <v>140</v>
      </c>
    </row>
    <row r="148" spans="1:14" ht="15.75" x14ac:dyDescent="0.25">
      <c r="A148" s="95">
        <v>3</v>
      </c>
      <c r="B148" s="115" t="s">
        <v>71</v>
      </c>
      <c r="C148" s="116">
        <v>1978</v>
      </c>
      <c r="D148" s="116" t="s">
        <v>22</v>
      </c>
      <c r="E148" s="98" t="str">
        <f t="shared" si="16"/>
        <v xml:space="preserve"> </v>
      </c>
      <c r="F148" s="117" t="s">
        <v>23</v>
      </c>
      <c r="G148" s="97">
        <f t="shared" si="17"/>
        <v>44</v>
      </c>
      <c r="H148" s="102">
        <v>0.86950000000000005</v>
      </c>
      <c r="I148" s="115" t="s">
        <v>26</v>
      </c>
      <c r="J148" s="99">
        <v>6.3055555555555553E-4</v>
      </c>
      <c r="K148" s="100">
        <f t="shared" si="18"/>
        <v>6.3055555555555553E-4</v>
      </c>
      <c r="L148" s="100">
        <f t="shared" si="19"/>
        <v>5.4826805555555557E-4</v>
      </c>
      <c r="M148" s="84">
        <v>1</v>
      </c>
      <c r="N148" s="78" t="s">
        <v>140</v>
      </c>
    </row>
    <row r="149" spans="1:14" ht="15.75" x14ac:dyDescent="0.25">
      <c r="A149" s="95">
        <v>4</v>
      </c>
      <c r="B149" s="115" t="s">
        <v>55</v>
      </c>
      <c r="C149" s="116">
        <v>1996</v>
      </c>
      <c r="D149" s="116" t="s">
        <v>22</v>
      </c>
      <c r="E149" s="98" t="str">
        <f t="shared" si="16"/>
        <v xml:space="preserve"> </v>
      </c>
      <c r="F149" s="117"/>
      <c r="G149" s="97" t="str">
        <f t="shared" si="17"/>
        <v xml:space="preserve"> </v>
      </c>
      <c r="H149" s="115"/>
      <c r="I149" s="115" t="s">
        <v>19</v>
      </c>
      <c r="J149" s="99">
        <v>6.3993055555555559E-4</v>
      </c>
      <c r="K149" s="100">
        <f t="shared" si="18"/>
        <v>6.3993055555555559E-4</v>
      </c>
      <c r="L149" s="100" t="str">
        <f t="shared" si="19"/>
        <v xml:space="preserve"> </v>
      </c>
      <c r="M149" s="84"/>
      <c r="N149" s="78" t="s">
        <v>141</v>
      </c>
    </row>
    <row r="150" spans="1:14" ht="15.75" x14ac:dyDescent="0.25">
      <c r="A150" s="95">
        <v>5</v>
      </c>
      <c r="B150" s="115" t="s">
        <v>39</v>
      </c>
      <c r="C150" s="116">
        <v>1999</v>
      </c>
      <c r="D150" s="116" t="s">
        <v>22</v>
      </c>
      <c r="E150" s="98" t="str">
        <f t="shared" si="16"/>
        <v xml:space="preserve"> </v>
      </c>
      <c r="F150" s="117"/>
      <c r="G150" s="97" t="str">
        <f t="shared" si="17"/>
        <v xml:space="preserve"> </v>
      </c>
      <c r="H150" s="115"/>
      <c r="I150" s="115" t="s">
        <v>30</v>
      </c>
      <c r="J150" s="99">
        <v>7.2002314814814813E-4</v>
      </c>
      <c r="K150" s="100">
        <f t="shared" si="18"/>
        <v>7.2002314814814813E-4</v>
      </c>
      <c r="L150" s="100" t="str">
        <f t="shared" si="19"/>
        <v xml:space="preserve"> </v>
      </c>
      <c r="M150" s="84"/>
      <c r="N150" s="78" t="s">
        <v>142</v>
      </c>
    </row>
    <row r="151" spans="1:14" ht="15.75" x14ac:dyDescent="0.25">
      <c r="A151" s="95">
        <v>6</v>
      </c>
      <c r="B151" s="115" t="s">
        <v>72</v>
      </c>
      <c r="C151" s="116">
        <v>1980</v>
      </c>
      <c r="D151" s="116" t="s">
        <v>22</v>
      </c>
      <c r="E151" s="98" t="str">
        <f t="shared" si="16"/>
        <v xml:space="preserve"> </v>
      </c>
      <c r="F151" s="117" t="s">
        <v>23</v>
      </c>
      <c r="G151" s="97">
        <f t="shared" si="17"/>
        <v>42</v>
      </c>
      <c r="H151" s="102">
        <v>0.88800000000000001</v>
      </c>
      <c r="I151" s="115" t="s">
        <v>28</v>
      </c>
      <c r="J151" s="99">
        <v>9.2337962962962979E-4</v>
      </c>
      <c r="K151" s="100">
        <f t="shared" si="18"/>
        <v>9.2337962962962979E-4</v>
      </c>
      <c r="L151" s="100">
        <f t="shared" si="19"/>
        <v>8.1996111111111122E-4</v>
      </c>
      <c r="M151" s="84">
        <v>2</v>
      </c>
      <c r="N151" s="78" t="s">
        <v>141</v>
      </c>
    </row>
    <row r="152" spans="1:14" ht="15.75" x14ac:dyDescent="0.25">
      <c r="A152" s="95">
        <v>7</v>
      </c>
      <c r="B152" s="115" t="s">
        <v>41</v>
      </c>
      <c r="C152" s="116">
        <v>1996</v>
      </c>
      <c r="D152" s="116" t="s">
        <v>22</v>
      </c>
      <c r="E152" s="98" t="str">
        <f t="shared" si="16"/>
        <v xml:space="preserve"> </v>
      </c>
      <c r="F152" s="117"/>
      <c r="G152" s="97" t="str">
        <f t="shared" si="17"/>
        <v xml:space="preserve"> </v>
      </c>
      <c r="H152" s="115"/>
      <c r="I152" s="115" t="s">
        <v>28</v>
      </c>
      <c r="J152" s="99" t="s">
        <v>134</v>
      </c>
      <c r="K152" s="100" t="str">
        <f t="shared" si="18"/>
        <v>DNS</v>
      </c>
      <c r="L152" s="100" t="str">
        <f t="shared" si="19"/>
        <v xml:space="preserve"> </v>
      </c>
      <c r="M152" s="84"/>
      <c r="N152" s="78" t="s">
        <v>141</v>
      </c>
    </row>
    <row r="153" spans="1:14" s="7" customFormat="1" ht="15.75" x14ac:dyDescent="0.25">
      <c r="A153" s="49"/>
      <c r="B153" s="65"/>
      <c r="C153" s="141"/>
      <c r="D153" s="141"/>
      <c r="E153" s="142"/>
      <c r="F153" s="142"/>
      <c r="G153" s="65"/>
      <c r="H153" s="65"/>
      <c r="I153" s="65"/>
      <c r="J153" s="143"/>
      <c r="K153" s="66"/>
      <c r="L153" s="58"/>
      <c r="M153" s="29"/>
      <c r="N153" s="39"/>
    </row>
    <row r="154" spans="1:14" s="39" customFormat="1" ht="15.75" x14ac:dyDescent="0.25">
      <c r="A154" s="49"/>
      <c r="B154" s="65"/>
      <c r="C154" s="14" t="s">
        <v>73</v>
      </c>
      <c r="D154" s="41"/>
      <c r="E154" s="15"/>
      <c r="F154" s="15"/>
      <c r="G154" s="41"/>
      <c r="H154" s="41"/>
      <c r="I154" s="26"/>
      <c r="J154" s="14" t="s">
        <v>6</v>
      </c>
      <c r="K154" s="66"/>
      <c r="L154" s="58"/>
      <c r="M154" s="29"/>
    </row>
    <row r="155" spans="1:14" s="7" customFormat="1" ht="15.75" x14ac:dyDescent="0.25">
      <c r="A155" s="75" t="s">
        <v>81</v>
      </c>
      <c r="B155" s="76" t="s">
        <v>8</v>
      </c>
      <c r="C155" s="75" t="s">
        <v>9</v>
      </c>
      <c r="D155" s="75" t="s">
        <v>10</v>
      </c>
      <c r="E155" s="77"/>
      <c r="F155" s="77"/>
      <c r="G155" s="77"/>
      <c r="H155" s="77"/>
      <c r="I155" s="76" t="s">
        <v>15</v>
      </c>
      <c r="J155" s="75" t="s">
        <v>82</v>
      </c>
      <c r="K155" s="144"/>
      <c r="L155" s="79" t="s">
        <v>278</v>
      </c>
      <c r="M155" s="106"/>
      <c r="N155" s="76" t="s">
        <v>83</v>
      </c>
    </row>
    <row r="156" spans="1:14" s="7" customFormat="1" ht="15.75" x14ac:dyDescent="0.25">
      <c r="A156" s="80">
        <v>1</v>
      </c>
      <c r="B156" s="8" t="s">
        <v>101</v>
      </c>
      <c r="C156" s="80">
        <v>1973</v>
      </c>
      <c r="D156" s="80" t="s">
        <v>102</v>
      </c>
      <c r="E156" s="78"/>
      <c r="F156" s="78"/>
      <c r="G156" s="78"/>
      <c r="H156" s="78"/>
      <c r="I156" s="8" t="s">
        <v>85</v>
      </c>
      <c r="J156" s="80" t="s">
        <v>219</v>
      </c>
      <c r="K156" s="145"/>
      <c r="L156" s="82" t="s">
        <v>220</v>
      </c>
      <c r="M156" s="84"/>
      <c r="N156" s="8" t="s">
        <v>221</v>
      </c>
    </row>
    <row r="157" spans="1:14" s="7" customFormat="1" ht="15.75" x14ac:dyDescent="0.25">
      <c r="A157" s="80">
        <v>2</v>
      </c>
      <c r="B157" s="8" t="s">
        <v>106</v>
      </c>
      <c r="C157" s="80">
        <v>1967</v>
      </c>
      <c r="D157" s="80" t="s">
        <v>102</v>
      </c>
      <c r="E157" s="78"/>
      <c r="F157" s="78"/>
      <c r="G157" s="78"/>
      <c r="H157" s="78"/>
      <c r="I157" s="8" t="s">
        <v>164</v>
      </c>
      <c r="J157" s="80" t="s">
        <v>222</v>
      </c>
      <c r="K157" s="145"/>
      <c r="L157" s="82" t="s">
        <v>223</v>
      </c>
      <c r="M157" s="84"/>
      <c r="N157" s="8" t="s">
        <v>110</v>
      </c>
    </row>
    <row r="158" spans="1:14" s="7" customFormat="1" ht="15.75" x14ac:dyDescent="0.25">
      <c r="A158" s="80">
        <v>3</v>
      </c>
      <c r="B158" s="8" t="s">
        <v>111</v>
      </c>
      <c r="C158" s="80">
        <v>1971</v>
      </c>
      <c r="D158" s="80" t="s">
        <v>113</v>
      </c>
      <c r="E158" s="78"/>
      <c r="F158" s="78"/>
      <c r="G158" s="78"/>
      <c r="H158" s="78"/>
      <c r="I158" s="8" t="s">
        <v>112</v>
      </c>
      <c r="J158" s="80" t="s">
        <v>224</v>
      </c>
      <c r="K158" s="145"/>
      <c r="L158" s="82" t="s">
        <v>225</v>
      </c>
      <c r="M158" s="84"/>
      <c r="N158" s="8" t="s">
        <v>116</v>
      </c>
    </row>
    <row r="159" spans="1:14" s="7" customFormat="1" ht="15.75" x14ac:dyDescent="0.25">
      <c r="A159" s="80">
        <v>4</v>
      </c>
      <c r="B159" s="8" t="s">
        <v>117</v>
      </c>
      <c r="C159" s="80">
        <v>1966</v>
      </c>
      <c r="D159" s="80" t="s">
        <v>118</v>
      </c>
      <c r="E159" s="78"/>
      <c r="F159" s="78"/>
      <c r="G159" s="78"/>
      <c r="H159" s="78"/>
      <c r="I159" s="8" t="s">
        <v>85</v>
      </c>
      <c r="J159" s="80" t="s">
        <v>226</v>
      </c>
      <c r="K159" s="145"/>
      <c r="L159" s="82" t="s">
        <v>227</v>
      </c>
      <c r="M159" s="84"/>
      <c r="N159" s="8" t="s">
        <v>221</v>
      </c>
    </row>
    <row r="160" spans="1:14" s="7" customFormat="1" ht="15.75" x14ac:dyDescent="0.25">
      <c r="A160" s="80">
        <v>5</v>
      </c>
      <c r="B160" s="8" t="s">
        <v>121</v>
      </c>
      <c r="C160" s="80">
        <v>1999</v>
      </c>
      <c r="D160" s="80" t="s">
        <v>118</v>
      </c>
      <c r="E160" s="78"/>
      <c r="F160" s="78"/>
      <c r="G160" s="78"/>
      <c r="H160" s="78"/>
      <c r="I160" s="8" t="s">
        <v>275</v>
      </c>
      <c r="J160" s="80" t="s">
        <v>228</v>
      </c>
      <c r="K160" s="145"/>
      <c r="L160" s="82" t="s">
        <v>229</v>
      </c>
      <c r="M160" s="84"/>
      <c r="N160" s="8" t="s">
        <v>94</v>
      </c>
    </row>
    <row r="161" spans="1:14" s="7" customFormat="1" ht="15.75" x14ac:dyDescent="0.25">
      <c r="A161" s="80" t="s">
        <v>134</v>
      </c>
      <c r="B161" s="8" t="s">
        <v>135</v>
      </c>
      <c r="C161" s="80">
        <v>1983</v>
      </c>
      <c r="D161" s="80" t="s">
        <v>136</v>
      </c>
      <c r="E161" s="78"/>
      <c r="F161" s="78"/>
      <c r="G161" s="78"/>
      <c r="H161" s="78"/>
      <c r="I161" s="8" t="s">
        <v>85</v>
      </c>
      <c r="J161" s="80" t="s">
        <v>134</v>
      </c>
      <c r="K161" s="145"/>
      <c r="L161" s="82" t="s">
        <v>137</v>
      </c>
      <c r="M161" s="84"/>
      <c r="N161" s="8" t="s">
        <v>221</v>
      </c>
    </row>
    <row r="162" spans="1:14" s="7" customFormat="1" ht="15.75" x14ac:dyDescent="0.25">
      <c r="A162" s="55"/>
      <c r="B162" s="162"/>
      <c r="C162" s="55"/>
      <c r="D162" s="55"/>
      <c r="E162" s="39"/>
      <c r="F162" s="39"/>
      <c r="G162" s="39"/>
      <c r="H162" s="39"/>
      <c r="I162" s="162"/>
      <c r="J162" s="55"/>
      <c r="K162" s="66"/>
      <c r="L162" s="163"/>
      <c r="M162" s="29"/>
      <c r="N162" s="162"/>
    </row>
    <row r="163" spans="1:14" s="7" customFormat="1" ht="15.75" x14ac:dyDescent="0.25">
      <c r="A163" s="55"/>
      <c r="B163" s="162"/>
      <c r="C163" s="55"/>
      <c r="D163" s="55"/>
      <c r="E163" s="39"/>
      <c r="F163" s="39"/>
      <c r="G163" s="39"/>
      <c r="H163" s="39"/>
      <c r="I163" s="162"/>
      <c r="J163" s="55"/>
      <c r="K163" s="66"/>
      <c r="L163" s="163"/>
      <c r="M163" s="29"/>
      <c r="N163" s="162"/>
    </row>
    <row r="164" spans="1:14" s="7" customFormat="1" ht="15.75" x14ac:dyDescent="0.25">
      <c r="A164" s="55"/>
      <c r="B164" s="162"/>
      <c r="C164" s="55"/>
      <c r="D164" s="55"/>
      <c r="E164" s="39"/>
      <c r="F164" s="39"/>
      <c r="G164" s="39"/>
      <c r="H164" s="39"/>
      <c r="I164" s="162"/>
      <c r="J164" s="55"/>
      <c r="K164" s="66"/>
      <c r="L164" s="163"/>
      <c r="M164" s="29"/>
      <c r="N164" s="162"/>
    </row>
    <row r="165" spans="1:14" s="30" customFormat="1" ht="15.75" x14ac:dyDescent="0.25">
      <c r="A165" s="31"/>
      <c r="B165" s="32"/>
      <c r="C165" s="36" t="s">
        <v>73</v>
      </c>
      <c r="D165" s="32"/>
      <c r="E165" s="35"/>
      <c r="F165" s="35"/>
      <c r="G165" s="32"/>
      <c r="H165" s="32"/>
      <c r="I165" s="34"/>
      <c r="J165" s="36" t="s">
        <v>6</v>
      </c>
      <c r="K165" s="37"/>
      <c r="L165" s="38"/>
      <c r="M165" s="29"/>
      <c r="N165" s="39"/>
    </row>
    <row r="166" spans="1:14" ht="15.75" x14ac:dyDescent="0.25">
      <c r="A166" s="113" t="s">
        <v>7</v>
      </c>
      <c r="B166" s="87" t="s">
        <v>8</v>
      </c>
      <c r="C166" s="88" t="s">
        <v>9</v>
      </c>
      <c r="D166" s="88" t="s">
        <v>10</v>
      </c>
      <c r="E166" s="89" t="s">
        <v>11</v>
      </c>
      <c r="F166" s="89" t="s">
        <v>12</v>
      </c>
      <c r="G166" s="87" t="s">
        <v>13</v>
      </c>
      <c r="H166" s="87" t="s">
        <v>14</v>
      </c>
      <c r="I166" s="87" t="s">
        <v>15</v>
      </c>
      <c r="J166" s="118" t="s">
        <v>82</v>
      </c>
      <c r="K166" s="119" t="s">
        <v>286</v>
      </c>
      <c r="L166" s="119" t="s">
        <v>276</v>
      </c>
      <c r="M166" s="84"/>
      <c r="N166" s="78" t="s">
        <v>83</v>
      </c>
    </row>
    <row r="167" spans="1:14" ht="15.75" x14ac:dyDescent="0.25">
      <c r="A167" s="95">
        <v>1</v>
      </c>
      <c r="B167" s="96" t="s">
        <v>20</v>
      </c>
      <c r="C167" s="97">
        <v>2001</v>
      </c>
      <c r="D167" s="96" t="s">
        <v>18</v>
      </c>
      <c r="E167" s="98">
        <f>IF(D167="B1",0.93," ")</f>
        <v>0.93</v>
      </c>
      <c r="F167" s="98"/>
      <c r="G167" s="97" t="str">
        <f>+IF(F167="vet.",2022-C167," ")</f>
        <v xml:space="preserve"> </v>
      </c>
      <c r="H167" s="96"/>
      <c r="I167" s="96" t="s">
        <v>19</v>
      </c>
      <c r="J167" s="99">
        <v>1.1516203703703703E-3</v>
      </c>
      <c r="K167" s="100">
        <f t="shared" ref="K167:K169" si="20">+IF(D167="b1",J167*E167,J167)</f>
        <v>1.0710069444444445E-3</v>
      </c>
      <c r="L167" s="100" t="str">
        <f>+IF(F167="vet.",H167*J167," ")</f>
        <v xml:space="preserve"> </v>
      </c>
      <c r="M167" s="84"/>
      <c r="N167" s="78" t="s">
        <v>138</v>
      </c>
    </row>
    <row r="168" spans="1:14" ht="15.75" x14ac:dyDescent="0.25">
      <c r="A168" s="95">
        <v>2</v>
      </c>
      <c r="B168" s="96" t="s">
        <v>58</v>
      </c>
      <c r="C168" s="97">
        <v>1980</v>
      </c>
      <c r="D168" s="96" t="s">
        <v>35</v>
      </c>
      <c r="E168" s="98" t="str">
        <f>IF(D168="B1",0.93," ")</f>
        <v xml:space="preserve"> </v>
      </c>
      <c r="F168" s="98"/>
      <c r="G168" s="97" t="str">
        <f>+IF(F168="vet.",2022-C168," ")</f>
        <v xml:space="preserve"> </v>
      </c>
      <c r="H168" s="96"/>
      <c r="I168" s="96" t="s">
        <v>24</v>
      </c>
      <c r="J168" s="99">
        <v>1.2226851851851854E-3</v>
      </c>
      <c r="K168" s="100">
        <f t="shared" si="20"/>
        <v>1.2226851851851854E-3</v>
      </c>
      <c r="L168" s="100" t="str">
        <f>+IF(F168="vet.",H168*J168," ")</f>
        <v xml:space="preserve"> </v>
      </c>
      <c r="M168" s="84"/>
      <c r="N168" s="78" t="s">
        <v>140</v>
      </c>
    </row>
    <row r="169" spans="1:14" ht="15.75" x14ac:dyDescent="0.25">
      <c r="A169" s="95">
        <v>3</v>
      </c>
      <c r="B169" s="96" t="s">
        <v>25</v>
      </c>
      <c r="C169" s="97">
        <v>1972</v>
      </c>
      <c r="D169" s="96" t="s">
        <v>18</v>
      </c>
      <c r="E169" s="98">
        <f>IF(D169="B1",0.93," ")</f>
        <v>0.93</v>
      </c>
      <c r="F169" s="98"/>
      <c r="G169" s="97" t="str">
        <f>+IF(F169="vet.",2022-C169," ")</f>
        <v xml:space="preserve"> </v>
      </c>
      <c r="H169" s="96"/>
      <c r="I169" s="96" t="s">
        <v>26</v>
      </c>
      <c r="J169" s="99">
        <v>1.4401620370370369E-3</v>
      </c>
      <c r="K169" s="100">
        <f t="shared" si="20"/>
        <v>1.3393506944444444E-3</v>
      </c>
      <c r="L169" s="100" t="str">
        <f>+IF(F169="vet.",H169*J169," ")</f>
        <v xml:space="preserve"> </v>
      </c>
      <c r="M169" s="84"/>
      <c r="N169" s="78" t="s">
        <v>139</v>
      </c>
    </row>
    <row r="170" spans="1:14" ht="15.75" x14ac:dyDescent="0.25">
      <c r="A170" s="68"/>
      <c r="B170" s="39"/>
      <c r="C170" s="29"/>
      <c r="D170" s="39"/>
      <c r="E170" s="20"/>
      <c r="F170" s="20"/>
      <c r="G170" s="39"/>
      <c r="H170" s="39"/>
      <c r="I170" s="39"/>
      <c r="J170" s="19"/>
      <c r="K170" s="58"/>
      <c r="L170" s="58"/>
      <c r="M170" s="29"/>
      <c r="N170" s="39"/>
    </row>
    <row r="171" spans="1:14" s="30" customFormat="1" ht="15.75" x14ac:dyDescent="0.25">
      <c r="A171" s="31"/>
      <c r="B171" s="32"/>
      <c r="C171" s="36" t="s">
        <v>73</v>
      </c>
      <c r="D171" s="34"/>
      <c r="E171" s="35"/>
      <c r="F171" s="35"/>
      <c r="G171" s="34"/>
      <c r="H171" s="34"/>
      <c r="I171" s="34"/>
      <c r="J171" s="36" t="s">
        <v>38</v>
      </c>
      <c r="K171" s="37"/>
      <c r="L171" s="38"/>
      <c r="M171" s="29"/>
      <c r="N171" s="39"/>
    </row>
    <row r="172" spans="1:14" ht="15.75" x14ac:dyDescent="0.25">
      <c r="A172" s="113" t="s">
        <v>81</v>
      </c>
      <c r="B172" s="87" t="s">
        <v>8</v>
      </c>
      <c r="C172" s="88" t="s">
        <v>9</v>
      </c>
      <c r="D172" s="89" t="s">
        <v>10</v>
      </c>
      <c r="E172" s="78"/>
      <c r="F172" s="78"/>
      <c r="G172" s="78"/>
      <c r="H172" s="78"/>
      <c r="I172" s="89" t="s">
        <v>15</v>
      </c>
      <c r="J172" s="87" t="s">
        <v>82</v>
      </c>
      <c r="K172" s="119"/>
      <c r="L172" s="88" t="s">
        <v>278</v>
      </c>
      <c r="M172" s="84"/>
      <c r="N172" s="87" t="s">
        <v>83</v>
      </c>
    </row>
    <row r="173" spans="1:14" ht="15.75" x14ac:dyDescent="0.25">
      <c r="A173" s="114">
        <v>1</v>
      </c>
      <c r="B173" s="115" t="s">
        <v>143</v>
      </c>
      <c r="C173" s="116">
        <v>1960</v>
      </c>
      <c r="D173" s="117" t="s">
        <v>102</v>
      </c>
      <c r="E173" s="78"/>
      <c r="F173" s="78"/>
      <c r="G173" s="78"/>
      <c r="H173" s="78"/>
      <c r="I173" s="117" t="s">
        <v>144</v>
      </c>
      <c r="J173" s="115" t="s">
        <v>230</v>
      </c>
      <c r="K173" s="119"/>
      <c r="L173" s="116" t="s">
        <v>231</v>
      </c>
      <c r="M173" s="84"/>
      <c r="N173" s="115" t="s">
        <v>140</v>
      </c>
    </row>
    <row r="174" spans="1:14" ht="15.75" x14ac:dyDescent="0.25">
      <c r="A174" s="49"/>
      <c r="B174" s="50"/>
      <c r="C174" s="54"/>
      <c r="D174" s="54"/>
      <c r="E174" s="52"/>
      <c r="F174" s="52"/>
      <c r="G174" s="50"/>
      <c r="H174" s="50"/>
      <c r="I174" s="50"/>
      <c r="J174" s="53"/>
      <c r="K174" s="51"/>
      <c r="L174" s="51"/>
      <c r="M174" s="29"/>
      <c r="N174" s="39"/>
    </row>
    <row r="175" spans="1:14" s="30" customFormat="1" ht="15.75" x14ac:dyDescent="0.25">
      <c r="A175" s="49"/>
      <c r="B175" s="50"/>
      <c r="C175" s="36" t="s">
        <v>73</v>
      </c>
      <c r="D175" s="34"/>
      <c r="E175" s="35"/>
      <c r="F175" s="35"/>
      <c r="G175" s="34"/>
      <c r="H175" s="34"/>
      <c r="I175" s="34"/>
      <c r="J175" s="36" t="s">
        <v>38</v>
      </c>
      <c r="K175" s="51"/>
      <c r="L175" s="51"/>
      <c r="M175" s="29"/>
      <c r="N175" s="39"/>
    </row>
    <row r="176" spans="1:14" ht="15.75" x14ac:dyDescent="0.25">
      <c r="A176" s="113" t="s">
        <v>7</v>
      </c>
      <c r="B176" s="87" t="s">
        <v>8</v>
      </c>
      <c r="C176" s="88" t="s">
        <v>9</v>
      </c>
      <c r="D176" s="88" t="s">
        <v>10</v>
      </c>
      <c r="E176" s="89" t="s">
        <v>11</v>
      </c>
      <c r="F176" s="89" t="s">
        <v>12</v>
      </c>
      <c r="G176" s="87" t="s">
        <v>13</v>
      </c>
      <c r="H176" s="87" t="s">
        <v>14</v>
      </c>
      <c r="I176" s="87" t="s">
        <v>15</v>
      </c>
      <c r="J176" s="91" t="s">
        <v>16</v>
      </c>
      <c r="K176" s="92" t="s">
        <v>286</v>
      </c>
      <c r="L176" s="92" t="s">
        <v>276</v>
      </c>
      <c r="M176" s="106"/>
      <c r="N176" s="77" t="s">
        <v>83</v>
      </c>
    </row>
    <row r="177" spans="1:14" ht="15.75" x14ac:dyDescent="0.25">
      <c r="A177" s="95">
        <v>1</v>
      </c>
      <c r="B177" s="96" t="s">
        <v>42</v>
      </c>
      <c r="C177" s="97">
        <v>2005</v>
      </c>
      <c r="D177" s="96" t="s">
        <v>22</v>
      </c>
      <c r="E177" s="98" t="str">
        <f t="shared" ref="E177" si="21">IF(D177="B1",0.93," ")</f>
        <v xml:space="preserve"> </v>
      </c>
      <c r="F177" s="98"/>
      <c r="G177" s="97" t="str">
        <f>+IF(F177="vet.",2022-C177," ")</f>
        <v xml:space="preserve"> </v>
      </c>
      <c r="H177" s="96"/>
      <c r="I177" s="96" t="s">
        <v>28</v>
      </c>
      <c r="J177" s="99">
        <v>1.4899305555555558E-3</v>
      </c>
      <c r="K177" s="100">
        <f t="shared" ref="K177" si="22">+IF(D177="b1",J177*E177,J177)</f>
        <v>1.4899305555555558E-3</v>
      </c>
      <c r="L177" s="100" t="str">
        <f>+IF(F177="vet.",H177*J177," ")</f>
        <v xml:space="preserve"> </v>
      </c>
      <c r="M177" s="84"/>
      <c r="N177" s="78" t="s">
        <v>141</v>
      </c>
    </row>
    <row r="178" spans="1:14" s="7" customFormat="1" ht="15.75" x14ac:dyDescent="0.25">
      <c r="A178" s="68"/>
      <c r="B178" s="37"/>
      <c r="C178" s="38"/>
      <c r="D178" s="37"/>
      <c r="E178" s="73"/>
      <c r="F178" s="73"/>
      <c r="G178" s="37"/>
      <c r="H178" s="37"/>
      <c r="I178" s="37"/>
      <c r="J178" s="19"/>
      <c r="K178" s="58"/>
      <c r="L178" s="58"/>
      <c r="M178" s="29"/>
      <c r="N178" s="39"/>
    </row>
    <row r="179" spans="1:14" s="30" customFormat="1" ht="15.75" x14ac:dyDescent="0.25">
      <c r="A179" s="40"/>
      <c r="B179" s="41"/>
      <c r="C179" s="14" t="s">
        <v>74</v>
      </c>
      <c r="D179" s="26"/>
      <c r="E179" s="15"/>
      <c r="F179" s="15"/>
      <c r="G179" s="26"/>
      <c r="H179" s="26"/>
      <c r="I179" s="26"/>
      <c r="J179" s="14" t="s">
        <v>6</v>
      </c>
      <c r="K179" s="27"/>
      <c r="L179" s="28"/>
      <c r="M179" s="43"/>
    </row>
    <row r="180" spans="1:14" ht="15.75" x14ac:dyDescent="0.25">
      <c r="A180" s="75" t="s">
        <v>81</v>
      </c>
      <c r="B180" s="76" t="s">
        <v>8</v>
      </c>
      <c r="C180" s="75" t="s">
        <v>9</v>
      </c>
      <c r="D180" s="75" t="s">
        <v>10</v>
      </c>
      <c r="E180" s="77"/>
      <c r="F180" s="77"/>
      <c r="G180" s="77"/>
      <c r="H180" s="77"/>
      <c r="I180" s="76" t="s">
        <v>15</v>
      </c>
      <c r="J180" s="75" t="s">
        <v>82</v>
      </c>
      <c r="K180" s="120"/>
      <c r="L180" s="79" t="s">
        <v>278</v>
      </c>
      <c r="M180" s="106"/>
      <c r="N180" s="76" t="s">
        <v>83</v>
      </c>
    </row>
    <row r="181" spans="1:14" ht="15.75" x14ac:dyDescent="0.25">
      <c r="A181" s="80">
        <v>1</v>
      </c>
      <c r="B181" s="8" t="s">
        <v>232</v>
      </c>
      <c r="C181" s="80">
        <v>1967</v>
      </c>
      <c r="D181" s="80" t="s">
        <v>233</v>
      </c>
      <c r="E181" s="78"/>
      <c r="F181" s="78"/>
      <c r="G181" s="78"/>
      <c r="H181" s="78"/>
      <c r="I181" s="8" t="s">
        <v>275</v>
      </c>
      <c r="J181" s="80" t="s">
        <v>234</v>
      </c>
      <c r="K181" s="96"/>
      <c r="L181" s="82" t="s">
        <v>235</v>
      </c>
      <c r="M181" s="84"/>
      <c r="N181" s="8" t="s">
        <v>94</v>
      </c>
    </row>
    <row r="182" spans="1:14" ht="15.75" x14ac:dyDescent="0.25">
      <c r="A182" s="80">
        <v>2</v>
      </c>
      <c r="B182" s="8" t="s">
        <v>84</v>
      </c>
      <c r="C182" s="80">
        <v>2007</v>
      </c>
      <c r="D182" s="146" t="s">
        <v>86</v>
      </c>
      <c r="E182" s="78"/>
      <c r="F182" s="78"/>
      <c r="G182" s="78"/>
      <c r="H182" s="78"/>
      <c r="I182" s="8" t="s">
        <v>85</v>
      </c>
      <c r="J182" s="146" t="s">
        <v>284</v>
      </c>
      <c r="K182" s="96"/>
      <c r="L182" s="82" t="s">
        <v>236</v>
      </c>
      <c r="M182" s="84"/>
      <c r="N182" s="8" t="s">
        <v>89</v>
      </c>
    </row>
    <row r="183" spans="1:14" ht="15.75" x14ac:dyDescent="0.25">
      <c r="A183" s="80">
        <v>3</v>
      </c>
      <c r="B183" s="8" t="s">
        <v>172</v>
      </c>
      <c r="C183" s="80">
        <v>2008</v>
      </c>
      <c r="D183" s="146" t="s">
        <v>91</v>
      </c>
      <c r="E183" s="78"/>
      <c r="F183" s="78"/>
      <c r="G183" s="78"/>
      <c r="H183" s="78"/>
      <c r="I183" s="8" t="s">
        <v>173</v>
      </c>
      <c r="J183" s="146" t="s">
        <v>237</v>
      </c>
      <c r="K183" s="96"/>
      <c r="L183" s="82" t="s">
        <v>238</v>
      </c>
      <c r="M183" s="84"/>
      <c r="N183" s="8" t="s">
        <v>176</v>
      </c>
    </row>
    <row r="184" spans="1:14" ht="15.75" x14ac:dyDescent="0.25">
      <c r="A184" s="80">
        <v>4</v>
      </c>
      <c r="B184" s="8" t="s">
        <v>168</v>
      </c>
      <c r="C184" s="80">
        <v>1981</v>
      </c>
      <c r="D184" s="146" t="s">
        <v>156</v>
      </c>
      <c r="E184" s="78"/>
      <c r="F184" s="78"/>
      <c r="G184" s="78"/>
      <c r="H184" s="78"/>
      <c r="I184" s="8" t="s">
        <v>125</v>
      </c>
      <c r="J184" s="146" t="s">
        <v>239</v>
      </c>
      <c r="K184" s="96"/>
      <c r="L184" s="82" t="s">
        <v>240</v>
      </c>
      <c r="M184" s="84"/>
      <c r="N184" s="8" t="s">
        <v>171</v>
      </c>
    </row>
    <row r="185" spans="1:14" ht="15.75" x14ac:dyDescent="0.25">
      <c r="A185" s="80">
        <v>5</v>
      </c>
      <c r="B185" s="8" t="s">
        <v>177</v>
      </c>
      <c r="C185" s="80">
        <v>2003</v>
      </c>
      <c r="D185" s="146" t="s">
        <v>91</v>
      </c>
      <c r="E185" s="78"/>
      <c r="F185" s="78"/>
      <c r="G185" s="78"/>
      <c r="H185" s="78"/>
      <c r="I185" s="8" t="s">
        <v>173</v>
      </c>
      <c r="J185" s="146" t="s">
        <v>241</v>
      </c>
      <c r="K185" s="96"/>
      <c r="L185" s="82" t="s">
        <v>242</v>
      </c>
      <c r="M185" s="84"/>
      <c r="N185" s="8" t="s">
        <v>176</v>
      </c>
    </row>
    <row r="186" spans="1:14" ht="15.75" x14ac:dyDescent="0.25">
      <c r="A186" s="80">
        <v>6</v>
      </c>
      <c r="B186" s="8" t="s">
        <v>243</v>
      </c>
      <c r="C186" s="80">
        <v>1996</v>
      </c>
      <c r="D186" s="146" t="s">
        <v>244</v>
      </c>
      <c r="E186" s="78"/>
      <c r="F186" s="78"/>
      <c r="G186" s="78"/>
      <c r="H186" s="78"/>
      <c r="I186" s="8" t="s">
        <v>85</v>
      </c>
      <c r="J186" s="146" t="s">
        <v>245</v>
      </c>
      <c r="K186" s="96"/>
      <c r="L186" s="82" t="s">
        <v>246</v>
      </c>
      <c r="M186" s="84"/>
      <c r="N186" s="8" t="s">
        <v>105</v>
      </c>
    </row>
    <row r="187" spans="1:14" ht="15.75" x14ac:dyDescent="0.25">
      <c r="A187" s="80">
        <v>7</v>
      </c>
      <c r="B187" s="8" t="s">
        <v>247</v>
      </c>
      <c r="C187" s="80">
        <v>1998</v>
      </c>
      <c r="D187" s="146" t="s">
        <v>86</v>
      </c>
      <c r="E187" s="78"/>
      <c r="F187" s="78"/>
      <c r="G187" s="78"/>
      <c r="H187" s="78"/>
      <c r="I187" s="8" t="s">
        <v>85</v>
      </c>
      <c r="J187" s="146" t="s">
        <v>248</v>
      </c>
      <c r="K187" s="96"/>
      <c r="L187" s="82" t="s">
        <v>249</v>
      </c>
      <c r="M187" s="84"/>
      <c r="N187" s="8" t="s">
        <v>203</v>
      </c>
    </row>
    <row r="188" spans="1:14" ht="15.75" x14ac:dyDescent="0.25">
      <c r="A188" s="80">
        <v>8</v>
      </c>
      <c r="B188" s="8" t="s">
        <v>250</v>
      </c>
      <c r="C188" s="80">
        <v>1980</v>
      </c>
      <c r="D188" s="80" t="s">
        <v>91</v>
      </c>
      <c r="E188" s="78"/>
      <c r="F188" s="78"/>
      <c r="G188" s="78"/>
      <c r="H188" s="78"/>
      <c r="I188" s="8" t="s">
        <v>184</v>
      </c>
      <c r="J188" s="80" t="s">
        <v>251</v>
      </c>
      <c r="K188" s="96"/>
      <c r="L188" s="82" t="s">
        <v>229</v>
      </c>
      <c r="M188" s="84"/>
      <c r="N188" s="8" t="s">
        <v>187</v>
      </c>
    </row>
    <row r="189" spans="1:14" ht="15.75" x14ac:dyDescent="0.25">
      <c r="A189" s="80">
        <v>9</v>
      </c>
      <c r="B189" s="8" t="s">
        <v>200</v>
      </c>
      <c r="C189" s="80">
        <v>2009</v>
      </c>
      <c r="D189" s="146" t="s">
        <v>86</v>
      </c>
      <c r="E189" s="78"/>
      <c r="F189" s="78"/>
      <c r="G189" s="78"/>
      <c r="H189" s="78"/>
      <c r="I189" s="8" t="s">
        <v>85</v>
      </c>
      <c r="J189" s="146" t="s">
        <v>252</v>
      </c>
      <c r="K189" s="96"/>
      <c r="L189" s="82" t="s">
        <v>253</v>
      </c>
      <c r="M189" s="84"/>
      <c r="N189" s="8" t="s">
        <v>203</v>
      </c>
    </row>
    <row r="190" spans="1:14" ht="15.75" x14ac:dyDescent="0.25">
      <c r="A190" s="80">
        <v>10</v>
      </c>
      <c r="B190" s="8" t="s">
        <v>190</v>
      </c>
      <c r="C190" s="80">
        <v>2004</v>
      </c>
      <c r="D190" s="80" t="s">
        <v>156</v>
      </c>
      <c r="E190" s="78"/>
      <c r="F190" s="78"/>
      <c r="G190" s="78"/>
      <c r="H190" s="78"/>
      <c r="I190" s="8" t="s">
        <v>125</v>
      </c>
      <c r="J190" s="80" t="s">
        <v>254</v>
      </c>
      <c r="K190" s="96"/>
      <c r="L190" s="82" t="s">
        <v>255</v>
      </c>
      <c r="M190" s="84"/>
      <c r="N190" s="8" t="s">
        <v>171</v>
      </c>
    </row>
    <row r="191" spans="1:14" ht="15.75" x14ac:dyDescent="0.25">
      <c r="A191" s="80">
        <v>11</v>
      </c>
      <c r="B191" s="8" t="s">
        <v>256</v>
      </c>
      <c r="C191" s="80">
        <v>2003</v>
      </c>
      <c r="D191" s="80" t="s">
        <v>204</v>
      </c>
      <c r="E191" s="78"/>
      <c r="F191" s="78"/>
      <c r="G191" s="78"/>
      <c r="H191" s="78"/>
      <c r="I191" s="8" t="s">
        <v>275</v>
      </c>
      <c r="J191" s="80" t="s">
        <v>257</v>
      </c>
      <c r="K191" s="96"/>
      <c r="L191" s="82" t="s">
        <v>258</v>
      </c>
      <c r="M191" s="84"/>
      <c r="N191" s="8" t="s">
        <v>94</v>
      </c>
    </row>
    <row r="192" spans="1:14" ht="15.75" x14ac:dyDescent="0.25">
      <c r="A192" s="80">
        <v>12</v>
      </c>
      <c r="B192" s="8" t="s">
        <v>195</v>
      </c>
      <c r="C192" s="80">
        <v>1998</v>
      </c>
      <c r="D192" s="146" t="s">
        <v>156</v>
      </c>
      <c r="E192" s="78"/>
      <c r="F192" s="78"/>
      <c r="G192" s="78"/>
      <c r="H192" s="78"/>
      <c r="I192" s="8" t="s">
        <v>196</v>
      </c>
      <c r="J192" s="146" t="s">
        <v>259</v>
      </c>
      <c r="K192" s="96"/>
      <c r="L192" s="82" t="s">
        <v>260</v>
      </c>
      <c r="M192" s="84"/>
      <c r="N192" s="8" t="s">
        <v>199</v>
      </c>
    </row>
    <row r="193" spans="1:14" ht="15.75" x14ac:dyDescent="0.25">
      <c r="A193" s="80">
        <v>13</v>
      </c>
      <c r="B193" s="8" t="s">
        <v>261</v>
      </c>
      <c r="C193" s="80">
        <v>2011</v>
      </c>
      <c r="D193" s="146" t="s">
        <v>244</v>
      </c>
      <c r="E193" s="78"/>
      <c r="F193" s="78"/>
      <c r="G193" s="78"/>
      <c r="H193" s="78"/>
      <c r="I193" s="8" t="s">
        <v>85</v>
      </c>
      <c r="J193" s="146" t="s">
        <v>262</v>
      </c>
      <c r="K193" s="96"/>
      <c r="L193" s="82" t="s">
        <v>263</v>
      </c>
      <c r="M193" s="84"/>
      <c r="N193" s="8" t="s">
        <v>105</v>
      </c>
    </row>
    <row r="194" spans="1:14" ht="15.75" x14ac:dyDescent="0.25">
      <c r="A194" s="147"/>
      <c r="B194" s="41"/>
      <c r="C194" s="42"/>
      <c r="D194" s="26"/>
      <c r="E194" s="15"/>
      <c r="F194" s="15"/>
      <c r="G194" s="26"/>
      <c r="H194" s="26"/>
      <c r="I194" s="26"/>
      <c r="J194" s="14"/>
      <c r="K194" s="27"/>
      <c r="L194" s="28"/>
      <c r="M194" s="61"/>
      <c r="N194" s="30"/>
    </row>
    <row r="195" spans="1:14" s="30" customFormat="1" ht="15.75" x14ac:dyDescent="0.25">
      <c r="A195" s="40"/>
      <c r="B195" s="41"/>
      <c r="C195" s="14" t="s">
        <v>74</v>
      </c>
      <c r="D195" s="26"/>
      <c r="E195" s="15"/>
      <c r="F195" s="15"/>
      <c r="G195" s="26"/>
      <c r="H195" s="26"/>
      <c r="I195" s="26"/>
      <c r="J195" s="14" t="s">
        <v>6</v>
      </c>
      <c r="K195" s="27"/>
      <c r="L195" s="28"/>
      <c r="M195" s="67"/>
    </row>
    <row r="196" spans="1:14" ht="15.75" x14ac:dyDescent="0.25">
      <c r="A196" s="113" t="s">
        <v>7</v>
      </c>
      <c r="B196" s="87" t="s">
        <v>8</v>
      </c>
      <c r="C196" s="88" t="s">
        <v>9</v>
      </c>
      <c r="D196" s="88" t="s">
        <v>10</v>
      </c>
      <c r="E196" s="89" t="s">
        <v>11</v>
      </c>
      <c r="F196" s="89" t="s">
        <v>12</v>
      </c>
      <c r="G196" s="87" t="s">
        <v>13</v>
      </c>
      <c r="H196" s="87" t="s">
        <v>14</v>
      </c>
      <c r="I196" s="87" t="s">
        <v>15</v>
      </c>
      <c r="J196" s="91" t="s">
        <v>82</v>
      </c>
      <c r="K196" s="92" t="s">
        <v>286</v>
      </c>
      <c r="L196" s="92" t="s">
        <v>276</v>
      </c>
      <c r="M196" s="106" t="s">
        <v>280</v>
      </c>
      <c r="N196" s="77" t="s">
        <v>83</v>
      </c>
    </row>
    <row r="197" spans="1:14" ht="15.75" x14ac:dyDescent="0.25">
      <c r="A197" s="95">
        <v>1</v>
      </c>
      <c r="B197" s="96" t="s">
        <v>17</v>
      </c>
      <c r="C197" s="97">
        <v>1996</v>
      </c>
      <c r="D197" s="96" t="s">
        <v>18</v>
      </c>
      <c r="E197" s="98">
        <f t="shared" ref="E197:E206" si="23">IF(D197="B1",0.93," ")</f>
        <v>0.93</v>
      </c>
      <c r="F197" s="98"/>
      <c r="G197" s="97" t="str">
        <f t="shared" ref="G197:G206" si="24">+IF(F197="vet.",2022-C197," ")</f>
        <v xml:space="preserve"> </v>
      </c>
      <c r="H197" s="96"/>
      <c r="I197" s="96" t="s">
        <v>19</v>
      </c>
      <c r="J197" s="99">
        <v>4.3321759259259263E-4</v>
      </c>
      <c r="K197" s="100">
        <f t="shared" ref="K197:K206" si="25">+IF(D197="b1",J197*E197,J197)</f>
        <v>4.0289236111111119E-4</v>
      </c>
      <c r="L197" s="100" t="str">
        <f t="shared" ref="L197:L205" si="26">+IF(F197="vet.",H197*J197," ")</f>
        <v xml:space="preserve"> </v>
      </c>
      <c r="M197" s="84"/>
      <c r="N197" s="78" t="s">
        <v>138</v>
      </c>
    </row>
    <row r="198" spans="1:14" ht="15.75" x14ac:dyDescent="0.25">
      <c r="A198" s="95">
        <v>2</v>
      </c>
      <c r="B198" s="96" t="s">
        <v>27</v>
      </c>
      <c r="C198" s="97">
        <v>2007</v>
      </c>
      <c r="D198" s="96" t="s">
        <v>18</v>
      </c>
      <c r="E198" s="98">
        <f t="shared" si="23"/>
        <v>0.93</v>
      </c>
      <c r="F198" s="98"/>
      <c r="G198" s="97" t="str">
        <f t="shared" si="24"/>
        <v xml:space="preserve"> </v>
      </c>
      <c r="H198" s="96"/>
      <c r="I198" s="96" t="s">
        <v>28</v>
      </c>
      <c r="J198" s="99">
        <v>5.2083333333333333E-4</v>
      </c>
      <c r="K198" s="100">
        <f t="shared" si="25"/>
        <v>4.84375E-4</v>
      </c>
      <c r="L198" s="100" t="str">
        <f t="shared" si="26"/>
        <v xml:space="preserve"> </v>
      </c>
      <c r="M198" s="84"/>
      <c r="N198" s="78" t="s">
        <v>141</v>
      </c>
    </row>
    <row r="199" spans="1:14" ht="15.75" x14ac:dyDescent="0.25">
      <c r="A199" s="95">
        <v>3</v>
      </c>
      <c r="B199" s="96" t="s">
        <v>44</v>
      </c>
      <c r="C199" s="97">
        <v>2006</v>
      </c>
      <c r="D199" s="96" t="s">
        <v>18</v>
      </c>
      <c r="E199" s="98">
        <f t="shared" si="23"/>
        <v>0.93</v>
      </c>
      <c r="F199" s="98"/>
      <c r="G199" s="97" t="str">
        <f t="shared" si="24"/>
        <v xml:space="preserve"> </v>
      </c>
      <c r="H199" s="96"/>
      <c r="I199" s="96" t="s">
        <v>63</v>
      </c>
      <c r="J199" s="99">
        <v>5.6631944444444449E-4</v>
      </c>
      <c r="K199" s="100">
        <f t="shared" si="25"/>
        <v>5.2667708333333342E-4</v>
      </c>
      <c r="L199" s="100" t="str">
        <f t="shared" si="26"/>
        <v xml:space="preserve"> </v>
      </c>
      <c r="M199" s="84"/>
      <c r="N199" s="78" t="s">
        <v>150</v>
      </c>
    </row>
    <row r="200" spans="1:14" ht="15.75" x14ac:dyDescent="0.25">
      <c r="A200" s="95">
        <v>4</v>
      </c>
      <c r="B200" s="96" t="s">
        <v>66</v>
      </c>
      <c r="C200" s="97">
        <v>1978</v>
      </c>
      <c r="D200" s="96" t="s">
        <v>22</v>
      </c>
      <c r="E200" s="98" t="str">
        <f t="shared" si="23"/>
        <v xml:space="preserve"> </v>
      </c>
      <c r="F200" s="98" t="s">
        <v>23</v>
      </c>
      <c r="G200" s="97">
        <f t="shared" si="24"/>
        <v>44</v>
      </c>
      <c r="H200" s="102">
        <v>0.90880000000000005</v>
      </c>
      <c r="I200" s="96" t="s">
        <v>30</v>
      </c>
      <c r="J200" s="99">
        <v>6.1273148148148146E-4</v>
      </c>
      <c r="K200" s="100">
        <f t="shared" si="25"/>
        <v>6.1273148148148146E-4</v>
      </c>
      <c r="L200" s="100">
        <f t="shared" si="26"/>
        <v>5.5685037037037034E-4</v>
      </c>
      <c r="M200" s="84">
        <v>1</v>
      </c>
      <c r="N200" s="78" t="s">
        <v>142</v>
      </c>
    </row>
    <row r="201" spans="1:14" ht="15.75" x14ac:dyDescent="0.25">
      <c r="A201" s="95">
        <v>5</v>
      </c>
      <c r="B201" s="96" t="s">
        <v>60</v>
      </c>
      <c r="C201" s="97">
        <v>1991</v>
      </c>
      <c r="D201" s="96" t="s">
        <v>22</v>
      </c>
      <c r="E201" s="98" t="str">
        <f t="shared" si="23"/>
        <v xml:space="preserve"> </v>
      </c>
      <c r="F201" s="98"/>
      <c r="G201" s="97" t="str">
        <f t="shared" si="24"/>
        <v xml:space="preserve"> </v>
      </c>
      <c r="H201" s="96"/>
      <c r="I201" s="96" t="s">
        <v>24</v>
      </c>
      <c r="J201" s="99">
        <v>6.2581018518518519E-4</v>
      </c>
      <c r="K201" s="100">
        <f t="shared" si="25"/>
        <v>6.2581018518518519E-4</v>
      </c>
      <c r="L201" s="100" t="str">
        <f t="shared" si="26"/>
        <v xml:space="preserve"> </v>
      </c>
      <c r="M201" s="84"/>
      <c r="N201" s="78" t="s">
        <v>139</v>
      </c>
    </row>
    <row r="202" spans="1:14" ht="15.75" x14ac:dyDescent="0.25">
      <c r="A202" s="95">
        <v>6</v>
      </c>
      <c r="B202" s="96" t="s">
        <v>64</v>
      </c>
      <c r="C202" s="97">
        <v>2007</v>
      </c>
      <c r="D202" s="96" t="s">
        <v>22</v>
      </c>
      <c r="E202" s="98" t="str">
        <f t="shared" si="23"/>
        <v xml:space="preserve"> </v>
      </c>
      <c r="F202" s="98"/>
      <c r="G202" s="97" t="str">
        <f t="shared" si="24"/>
        <v xml:space="preserve"> </v>
      </c>
      <c r="H202" s="96"/>
      <c r="I202" s="96" t="s">
        <v>54</v>
      </c>
      <c r="J202" s="99">
        <v>6.5138888888888896E-4</v>
      </c>
      <c r="K202" s="100">
        <f t="shared" si="25"/>
        <v>6.5138888888888896E-4</v>
      </c>
      <c r="L202" s="100" t="str">
        <f t="shared" si="26"/>
        <v xml:space="preserve"> </v>
      </c>
      <c r="M202" s="84"/>
      <c r="N202" s="78" t="s">
        <v>129</v>
      </c>
    </row>
    <row r="203" spans="1:14" ht="15.75" x14ac:dyDescent="0.25">
      <c r="A203" s="95">
        <v>7</v>
      </c>
      <c r="B203" s="96" t="s">
        <v>67</v>
      </c>
      <c r="C203" s="97">
        <v>2007</v>
      </c>
      <c r="D203" s="96" t="s">
        <v>22</v>
      </c>
      <c r="E203" s="98" t="str">
        <f t="shared" si="23"/>
        <v xml:space="preserve"> </v>
      </c>
      <c r="F203" s="98"/>
      <c r="G203" s="97" t="str">
        <f t="shared" si="24"/>
        <v xml:space="preserve"> </v>
      </c>
      <c r="H203" s="96"/>
      <c r="I203" s="96" t="s">
        <v>63</v>
      </c>
      <c r="J203" s="99">
        <v>7.0335648148148145E-4</v>
      </c>
      <c r="K203" s="100">
        <f t="shared" si="25"/>
        <v>7.0335648148148145E-4</v>
      </c>
      <c r="L203" s="100" t="str">
        <f t="shared" si="26"/>
        <v xml:space="preserve"> </v>
      </c>
      <c r="M203" s="84"/>
      <c r="N203" s="78" t="s">
        <v>264</v>
      </c>
    </row>
    <row r="204" spans="1:14" ht="15.75" x14ac:dyDescent="0.25">
      <c r="A204" s="95">
        <v>8</v>
      </c>
      <c r="B204" s="96" t="s">
        <v>75</v>
      </c>
      <c r="C204" s="97">
        <v>2010</v>
      </c>
      <c r="D204" s="96" t="s">
        <v>76</v>
      </c>
      <c r="E204" s="98" t="str">
        <f t="shared" si="23"/>
        <v xml:space="preserve"> </v>
      </c>
      <c r="F204" s="98"/>
      <c r="G204" s="97" t="str">
        <f t="shared" si="24"/>
        <v xml:space="preserve"> </v>
      </c>
      <c r="H204" s="96"/>
      <c r="I204" s="96" t="s">
        <v>281</v>
      </c>
      <c r="J204" s="99">
        <v>7.2777777777777782E-4</v>
      </c>
      <c r="K204" s="100">
        <f t="shared" si="25"/>
        <v>7.2777777777777782E-4</v>
      </c>
      <c r="L204" s="100" t="str">
        <f t="shared" si="26"/>
        <v xml:space="preserve"> </v>
      </c>
      <c r="M204" s="84"/>
      <c r="N204" s="78" t="s">
        <v>110</v>
      </c>
    </row>
    <row r="205" spans="1:14" ht="15.75" x14ac:dyDescent="0.25">
      <c r="A205" s="95">
        <v>9</v>
      </c>
      <c r="B205" s="96" t="s">
        <v>34</v>
      </c>
      <c r="C205" s="97">
        <v>1952</v>
      </c>
      <c r="D205" s="96" t="s">
        <v>22</v>
      </c>
      <c r="E205" s="98" t="str">
        <f t="shared" si="23"/>
        <v xml:space="preserve"> </v>
      </c>
      <c r="F205" s="98" t="s">
        <v>23</v>
      </c>
      <c r="G205" s="97">
        <f t="shared" si="24"/>
        <v>70</v>
      </c>
      <c r="H205" s="102">
        <v>0.7319</v>
      </c>
      <c r="I205" s="96" t="s">
        <v>32</v>
      </c>
      <c r="J205" s="99">
        <v>1.2809027777777777E-3</v>
      </c>
      <c r="K205" s="100">
        <f t="shared" si="25"/>
        <v>1.2809027777777777E-3</v>
      </c>
      <c r="L205" s="100">
        <f t="shared" si="26"/>
        <v>9.3749274305555551E-4</v>
      </c>
      <c r="M205" s="84">
        <v>2</v>
      </c>
      <c r="N205" s="78" t="s">
        <v>140</v>
      </c>
    </row>
    <row r="206" spans="1:14" ht="15.75" x14ac:dyDescent="0.25">
      <c r="A206" s="95">
        <v>10</v>
      </c>
      <c r="B206" s="96" t="s">
        <v>36</v>
      </c>
      <c r="C206" s="97">
        <v>1962</v>
      </c>
      <c r="D206" s="96" t="s">
        <v>22</v>
      </c>
      <c r="E206" s="98" t="str">
        <f t="shared" si="23"/>
        <v xml:space="preserve"> </v>
      </c>
      <c r="F206" s="98" t="s">
        <v>23</v>
      </c>
      <c r="G206" s="97">
        <f t="shared" si="24"/>
        <v>60</v>
      </c>
      <c r="H206" s="102">
        <v>0.81659999999999999</v>
      </c>
      <c r="I206" s="96" t="s">
        <v>28</v>
      </c>
      <c r="J206" s="99" t="s">
        <v>134</v>
      </c>
      <c r="K206" s="100" t="str">
        <f t="shared" si="25"/>
        <v>DNS</v>
      </c>
      <c r="L206" s="100"/>
      <c r="M206" s="84"/>
      <c r="N206" s="78" t="s">
        <v>140</v>
      </c>
    </row>
    <row r="207" spans="1:14" s="7" customFormat="1" ht="15.75" x14ac:dyDescent="0.25">
      <c r="A207" s="68"/>
      <c r="B207" s="37"/>
      <c r="C207" s="38"/>
      <c r="D207" s="37"/>
      <c r="E207" s="73"/>
      <c r="F207" s="73"/>
      <c r="G207" s="38"/>
      <c r="H207" s="32"/>
      <c r="I207" s="37"/>
      <c r="J207" s="19"/>
      <c r="K207" s="58"/>
      <c r="L207" s="58"/>
      <c r="M207" s="29"/>
      <c r="N207" s="39"/>
    </row>
    <row r="208" spans="1:14" s="39" customFormat="1" ht="15.75" x14ac:dyDescent="0.25">
      <c r="A208" s="68"/>
      <c r="B208" s="37"/>
      <c r="C208" s="36" t="s">
        <v>74</v>
      </c>
      <c r="D208" s="32"/>
      <c r="E208" s="35"/>
      <c r="F208" s="35"/>
      <c r="G208" s="32"/>
      <c r="H208" s="32"/>
      <c r="I208" s="34"/>
      <c r="J208" s="36" t="s">
        <v>38</v>
      </c>
      <c r="K208" s="58"/>
      <c r="L208" s="58"/>
      <c r="M208" s="29"/>
    </row>
    <row r="209" spans="1:14" ht="15.75" x14ac:dyDescent="0.25">
      <c r="A209" s="75" t="s">
        <v>81</v>
      </c>
      <c r="B209" s="76" t="s">
        <v>8</v>
      </c>
      <c r="C209" s="75" t="s">
        <v>9</v>
      </c>
      <c r="D209" s="75" t="s">
        <v>10</v>
      </c>
      <c r="E209" s="77"/>
      <c r="F209" s="77"/>
      <c r="G209" s="77"/>
      <c r="H209" s="77"/>
      <c r="I209" s="76" t="s">
        <v>15</v>
      </c>
      <c r="J209" s="75" t="s">
        <v>82</v>
      </c>
      <c r="K209" s="121"/>
      <c r="L209" s="79" t="s">
        <v>278</v>
      </c>
      <c r="M209" s="106"/>
      <c r="N209" s="76" t="s">
        <v>83</v>
      </c>
    </row>
    <row r="210" spans="1:14" ht="15.75" x14ac:dyDescent="0.25">
      <c r="A210" s="80">
        <v>1</v>
      </c>
      <c r="B210" s="8" t="s">
        <v>211</v>
      </c>
      <c r="C210" s="80">
        <v>2009</v>
      </c>
      <c r="D210" s="80" t="s">
        <v>91</v>
      </c>
      <c r="E210" s="78"/>
      <c r="F210" s="78"/>
      <c r="G210" s="78"/>
      <c r="H210" s="78"/>
      <c r="I210" s="8" t="s">
        <v>173</v>
      </c>
      <c r="J210" s="80" t="s">
        <v>285</v>
      </c>
      <c r="K210" s="100"/>
      <c r="L210" s="82" t="s">
        <v>265</v>
      </c>
      <c r="M210" s="84"/>
      <c r="N210" s="8" t="s">
        <v>176</v>
      </c>
    </row>
    <row r="211" spans="1:14" ht="15.75" x14ac:dyDescent="0.25">
      <c r="A211" s="80">
        <v>2</v>
      </c>
      <c r="B211" s="8" t="s">
        <v>266</v>
      </c>
      <c r="C211" s="80">
        <v>2008</v>
      </c>
      <c r="D211" s="146" t="s">
        <v>244</v>
      </c>
      <c r="E211" s="78"/>
      <c r="F211" s="78"/>
      <c r="G211" s="78"/>
      <c r="H211" s="78"/>
      <c r="I211" s="8" t="s">
        <v>85</v>
      </c>
      <c r="J211" s="146" t="s">
        <v>267</v>
      </c>
      <c r="K211" s="100"/>
      <c r="L211" s="82" t="s">
        <v>268</v>
      </c>
      <c r="M211" s="84"/>
      <c r="N211" s="8" t="s">
        <v>203</v>
      </c>
    </row>
    <row r="212" spans="1:14" ht="15.75" x14ac:dyDescent="0.25">
      <c r="A212" s="80">
        <v>3</v>
      </c>
      <c r="B212" s="8" t="s">
        <v>143</v>
      </c>
      <c r="C212" s="80">
        <v>1960</v>
      </c>
      <c r="D212" s="80" t="s">
        <v>156</v>
      </c>
      <c r="E212" s="78"/>
      <c r="F212" s="78"/>
      <c r="G212" s="78"/>
      <c r="H212" s="78"/>
      <c r="I212" s="8" t="s">
        <v>144</v>
      </c>
      <c r="J212" s="80" t="s">
        <v>269</v>
      </c>
      <c r="K212" s="100"/>
      <c r="L212" s="82" t="s">
        <v>270</v>
      </c>
      <c r="M212" s="84"/>
      <c r="N212" s="8" t="s">
        <v>140</v>
      </c>
    </row>
    <row r="213" spans="1:14" ht="15.75" x14ac:dyDescent="0.25">
      <c r="A213" s="80">
        <v>4</v>
      </c>
      <c r="B213" s="8" t="s">
        <v>163</v>
      </c>
      <c r="C213" s="80">
        <v>1971</v>
      </c>
      <c r="D213" s="80" t="s">
        <v>96</v>
      </c>
      <c r="E213" s="78"/>
      <c r="F213" s="78"/>
      <c r="G213" s="78"/>
      <c r="H213" s="78"/>
      <c r="I213" s="8" t="s">
        <v>164</v>
      </c>
      <c r="J213" s="80" t="s">
        <v>271</v>
      </c>
      <c r="K213" s="100"/>
      <c r="L213" s="82" t="s">
        <v>272</v>
      </c>
      <c r="M213" s="84"/>
      <c r="N213" s="8" t="s">
        <v>110</v>
      </c>
    </row>
    <row r="214" spans="1:14" ht="15.75" x14ac:dyDescent="0.25">
      <c r="A214" s="80">
        <v>5</v>
      </c>
      <c r="B214" s="8" t="s">
        <v>217</v>
      </c>
      <c r="C214" s="80">
        <v>1998</v>
      </c>
      <c r="D214" s="80" t="s">
        <v>91</v>
      </c>
      <c r="E214" s="78"/>
      <c r="F214" s="78"/>
      <c r="G214" s="78"/>
      <c r="H214" s="78"/>
      <c r="I214" s="8" t="s">
        <v>85</v>
      </c>
      <c r="J214" s="80" t="s">
        <v>273</v>
      </c>
      <c r="K214" s="100"/>
      <c r="L214" s="82" t="s">
        <v>274</v>
      </c>
      <c r="M214" s="84"/>
      <c r="N214" s="148" t="s">
        <v>203</v>
      </c>
    </row>
    <row r="215" spans="1:14" ht="15.75" x14ac:dyDescent="0.25">
      <c r="A215" s="132"/>
      <c r="B215" s="133"/>
      <c r="C215" s="134"/>
      <c r="D215" s="133"/>
      <c r="E215" s="136"/>
      <c r="F215" s="136"/>
      <c r="G215" s="134"/>
      <c r="H215" s="149"/>
      <c r="I215" s="133"/>
      <c r="J215" s="137"/>
      <c r="K215" s="138"/>
      <c r="L215" s="139"/>
      <c r="M215" s="61"/>
      <c r="N215" s="30"/>
    </row>
    <row r="216" spans="1:14" ht="15.75" x14ac:dyDescent="0.25">
      <c r="A216" s="95"/>
      <c r="B216" s="78"/>
      <c r="C216" s="84"/>
      <c r="D216" s="78"/>
      <c r="E216" s="85"/>
      <c r="F216" s="85"/>
      <c r="G216" s="78"/>
      <c r="H216" s="78"/>
      <c r="I216" s="78"/>
      <c r="J216" s="99"/>
      <c r="K216" s="100"/>
      <c r="L216" s="101"/>
      <c r="M216" s="84"/>
      <c r="N216" s="30"/>
    </row>
    <row r="217" spans="1:14" s="30" customFormat="1" ht="15.75" x14ac:dyDescent="0.25">
      <c r="A217" s="69"/>
      <c r="B217" s="41"/>
      <c r="C217" s="14" t="s">
        <v>74</v>
      </c>
      <c r="D217" s="41"/>
      <c r="E217" s="15"/>
      <c r="F217" s="15"/>
      <c r="G217" s="41"/>
      <c r="H217" s="41"/>
      <c r="I217" s="26"/>
      <c r="J217" s="14" t="s">
        <v>38</v>
      </c>
      <c r="K217" s="27"/>
      <c r="L217" s="28"/>
      <c r="M217" s="67"/>
    </row>
    <row r="218" spans="1:14" ht="15.75" x14ac:dyDescent="0.25">
      <c r="A218" s="113" t="s">
        <v>7</v>
      </c>
      <c r="B218" s="87" t="s">
        <v>8</v>
      </c>
      <c r="C218" s="88" t="s">
        <v>9</v>
      </c>
      <c r="D218" s="88" t="s">
        <v>10</v>
      </c>
      <c r="E218" s="89" t="s">
        <v>11</v>
      </c>
      <c r="F218" s="89" t="s">
        <v>12</v>
      </c>
      <c r="G218" s="87" t="s">
        <v>13</v>
      </c>
      <c r="H218" s="87" t="s">
        <v>14</v>
      </c>
      <c r="I218" s="87" t="s">
        <v>15</v>
      </c>
      <c r="J218" s="91" t="s">
        <v>82</v>
      </c>
      <c r="K218" s="92" t="s">
        <v>286</v>
      </c>
      <c r="L218" s="92" t="s">
        <v>276</v>
      </c>
      <c r="M218" s="106" t="s">
        <v>280</v>
      </c>
      <c r="N218" s="77" t="s">
        <v>83</v>
      </c>
    </row>
    <row r="219" spans="1:14" ht="15.75" x14ac:dyDescent="0.25">
      <c r="A219" s="95">
        <v>1</v>
      </c>
      <c r="B219" s="96" t="s">
        <v>53</v>
      </c>
      <c r="C219" s="97">
        <v>2003</v>
      </c>
      <c r="D219" s="96" t="s">
        <v>22</v>
      </c>
      <c r="E219" s="98" t="str">
        <f t="shared" ref="E219:E226" si="27">IF(D219="B1",0.93," ")</f>
        <v xml:space="preserve"> </v>
      </c>
      <c r="F219" s="98"/>
      <c r="G219" s="97" t="str">
        <f t="shared" ref="G219:G226" si="28">+IF(F219="vet.",2022-C219," ")</f>
        <v xml:space="preserve"> </v>
      </c>
      <c r="H219" s="96"/>
      <c r="I219" s="96" t="s">
        <v>54</v>
      </c>
      <c r="J219" s="99">
        <v>5.4513888888888895E-4</v>
      </c>
      <c r="K219" s="100">
        <f t="shared" ref="K219:K226" si="29">+IF(D219="b1",J219*E219,J219)</f>
        <v>5.4513888888888895E-4</v>
      </c>
      <c r="L219" s="100" t="str">
        <f t="shared" ref="L219:L226" si="30">+IF(F219="vet.",H219*J219," ")</f>
        <v xml:space="preserve"> </v>
      </c>
      <c r="M219" s="84"/>
      <c r="N219" s="78" t="s">
        <v>129</v>
      </c>
    </row>
    <row r="220" spans="1:14" ht="15.75" x14ac:dyDescent="0.25">
      <c r="A220" s="95">
        <v>2</v>
      </c>
      <c r="B220" s="96" t="s">
        <v>56</v>
      </c>
      <c r="C220" s="97">
        <v>1991</v>
      </c>
      <c r="D220" s="96" t="s">
        <v>18</v>
      </c>
      <c r="E220" s="98">
        <f t="shared" si="27"/>
        <v>0.93</v>
      </c>
      <c r="F220" s="98"/>
      <c r="G220" s="97" t="str">
        <f t="shared" si="28"/>
        <v xml:space="preserve"> </v>
      </c>
      <c r="H220" s="96"/>
      <c r="I220" s="96" t="s">
        <v>26</v>
      </c>
      <c r="J220" s="99">
        <v>7.2638888888888894E-4</v>
      </c>
      <c r="K220" s="100">
        <f t="shared" si="29"/>
        <v>6.7554166666666674E-4</v>
      </c>
      <c r="L220" s="100" t="str">
        <f t="shared" si="30"/>
        <v xml:space="preserve"> </v>
      </c>
      <c r="M220" s="84"/>
      <c r="N220" s="78" t="s">
        <v>140</v>
      </c>
    </row>
    <row r="221" spans="1:14" ht="15.75" x14ac:dyDescent="0.25">
      <c r="A221" s="95">
        <v>3</v>
      </c>
      <c r="B221" s="96" t="s">
        <v>47</v>
      </c>
      <c r="C221" s="97">
        <v>1980</v>
      </c>
      <c r="D221" s="96" t="s">
        <v>22</v>
      </c>
      <c r="E221" s="98" t="str">
        <f t="shared" si="27"/>
        <v xml:space="preserve"> </v>
      </c>
      <c r="F221" s="98" t="s">
        <v>23</v>
      </c>
      <c r="G221" s="97">
        <f t="shared" si="28"/>
        <v>42</v>
      </c>
      <c r="H221" s="102">
        <v>0.88800000000000001</v>
      </c>
      <c r="I221" s="96" t="s">
        <v>24</v>
      </c>
      <c r="J221" s="99">
        <v>6.9421296296296288E-4</v>
      </c>
      <c r="K221" s="100">
        <f t="shared" si="29"/>
        <v>6.9421296296296288E-4</v>
      </c>
      <c r="L221" s="100">
        <f t="shared" si="30"/>
        <v>6.1646111111111109E-4</v>
      </c>
      <c r="M221" s="84">
        <v>2</v>
      </c>
      <c r="N221" s="78" t="s">
        <v>139</v>
      </c>
    </row>
    <row r="222" spans="1:14" ht="15.75" x14ac:dyDescent="0.25">
      <c r="A222" s="95">
        <v>4</v>
      </c>
      <c r="B222" s="96" t="s">
        <v>71</v>
      </c>
      <c r="C222" s="97">
        <v>1978</v>
      </c>
      <c r="D222" s="96" t="s">
        <v>22</v>
      </c>
      <c r="E222" s="98" t="str">
        <f t="shared" si="27"/>
        <v xml:space="preserve"> </v>
      </c>
      <c r="F222" s="98" t="s">
        <v>23</v>
      </c>
      <c r="G222" s="97">
        <f t="shared" si="28"/>
        <v>44</v>
      </c>
      <c r="H222" s="102">
        <v>0.86950000000000005</v>
      </c>
      <c r="I222" s="96" t="s">
        <v>26</v>
      </c>
      <c r="J222" s="99">
        <v>7.0578703703703699E-4</v>
      </c>
      <c r="K222" s="100">
        <f t="shared" si="29"/>
        <v>7.0578703703703699E-4</v>
      </c>
      <c r="L222" s="100">
        <f t="shared" si="30"/>
        <v>6.1368182870370368E-4</v>
      </c>
      <c r="M222" s="84">
        <v>1</v>
      </c>
      <c r="N222" s="78" t="s">
        <v>140</v>
      </c>
    </row>
    <row r="223" spans="1:14" ht="15.75" x14ac:dyDescent="0.25">
      <c r="A223" s="95">
        <v>5</v>
      </c>
      <c r="B223" s="96" t="s">
        <v>77</v>
      </c>
      <c r="C223" s="97">
        <v>1982</v>
      </c>
      <c r="D223" s="96" t="s">
        <v>22</v>
      </c>
      <c r="E223" s="98" t="str">
        <f t="shared" si="27"/>
        <v xml:space="preserve"> </v>
      </c>
      <c r="F223" s="98" t="s">
        <v>23</v>
      </c>
      <c r="G223" s="97">
        <f t="shared" si="28"/>
        <v>40</v>
      </c>
      <c r="H223" s="102">
        <v>0.90649999999999997</v>
      </c>
      <c r="I223" s="96" t="s">
        <v>24</v>
      </c>
      <c r="J223" s="99">
        <v>7.9687499999999995E-4</v>
      </c>
      <c r="K223" s="100">
        <f t="shared" si="29"/>
        <v>7.9687499999999995E-4</v>
      </c>
      <c r="L223" s="100">
        <f t="shared" si="30"/>
        <v>7.2236718749999992E-4</v>
      </c>
      <c r="M223" s="84">
        <v>3</v>
      </c>
      <c r="N223" s="78" t="s">
        <v>139</v>
      </c>
    </row>
    <row r="224" spans="1:14" ht="15.75" x14ac:dyDescent="0.25">
      <c r="A224" s="95">
        <v>6</v>
      </c>
      <c r="B224" s="96" t="s">
        <v>72</v>
      </c>
      <c r="C224" s="97">
        <v>1980</v>
      </c>
      <c r="D224" s="96" t="s">
        <v>22</v>
      </c>
      <c r="E224" s="98" t="str">
        <f t="shared" si="27"/>
        <v xml:space="preserve"> </v>
      </c>
      <c r="F224" s="98" t="s">
        <v>23</v>
      </c>
      <c r="G224" s="97">
        <f t="shared" si="28"/>
        <v>42</v>
      </c>
      <c r="H224" s="102">
        <v>0.88800000000000001</v>
      </c>
      <c r="I224" s="96" t="s">
        <v>28</v>
      </c>
      <c r="J224" s="99">
        <v>8.5578703703703695E-4</v>
      </c>
      <c r="K224" s="100">
        <f t="shared" si="29"/>
        <v>8.5578703703703695E-4</v>
      </c>
      <c r="L224" s="100">
        <f t="shared" si="30"/>
        <v>7.5993888888888886E-4</v>
      </c>
      <c r="M224" s="84"/>
      <c r="N224" s="78" t="s">
        <v>141</v>
      </c>
    </row>
    <row r="225" spans="1:14" ht="15.75" x14ac:dyDescent="0.25">
      <c r="A225" s="95">
        <v>7</v>
      </c>
      <c r="B225" s="96" t="s">
        <v>39</v>
      </c>
      <c r="C225" s="97">
        <v>1999</v>
      </c>
      <c r="D225" s="96" t="s">
        <v>22</v>
      </c>
      <c r="E225" s="98" t="str">
        <f t="shared" si="27"/>
        <v xml:space="preserve"> </v>
      </c>
      <c r="F225" s="98"/>
      <c r="G225" s="97" t="str">
        <f t="shared" si="28"/>
        <v xml:space="preserve"> </v>
      </c>
      <c r="H225" s="96"/>
      <c r="I225" s="96" t="s">
        <v>30</v>
      </c>
      <c r="J225" s="99" t="s">
        <v>37</v>
      </c>
      <c r="K225" s="100" t="str">
        <f t="shared" si="29"/>
        <v>Dns</v>
      </c>
      <c r="L225" s="100" t="str">
        <f t="shared" si="30"/>
        <v xml:space="preserve"> </v>
      </c>
      <c r="M225" s="84"/>
      <c r="N225" s="78" t="s">
        <v>142</v>
      </c>
    </row>
    <row r="226" spans="1:14" ht="15.75" x14ac:dyDescent="0.25">
      <c r="A226" s="95">
        <v>8</v>
      </c>
      <c r="B226" s="96" t="s">
        <v>78</v>
      </c>
      <c r="C226" s="97">
        <v>1993</v>
      </c>
      <c r="D226" s="96" t="s">
        <v>22</v>
      </c>
      <c r="E226" s="98" t="str">
        <f t="shared" si="27"/>
        <v xml:space="preserve"> </v>
      </c>
      <c r="F226" s="98"/>
      <c r="G226" s="97" t="str">
        <f t="shared" si="28"/>
        <v xml:space="preserve"> </v>
      </c>
      <c r="H226" s="96"/>
      <c r="I226" s="96" t="s">
        <v>30</v>
      </c>
      <c r="J226" s="99" t="s">
        <v>37</v>
      </c>
      <c r="K226" s="100" t="str">
        <f t="shared" si="29"/>
        <v>Dns</v>
      </c>
      <c r="L226" s="100" t="str">
        <f t="shared" si="30"/>
        <v xml:space="preserve"> </v>
      </c>
      <c r="M226" s="84"/>
      <c r="N226" s="78" t="s">
        <v>142</v>
      </c>
    </row>
    <row r="227" spans="1:14" ht="15.75" x14ac:dyDescent="0.25">
      <c r="A227" s="68"/>
      <c r="B227" s="39"/>
      <c r="C227" s="29"/>
      <c r="D227" s="39"/>
      <c r="E227" s="20"/>
      <c r="F227" s="20"/>
      <c r="G227" s="39"/>
      <c r="H227" s="39"/>
      <c r="I227" s="39"/>
      <c r="J227" s="19"/>
      <c r="K227" s="58"/>
      <c r="L227" s="58"/>
      <c r="M227" s="29"/>
      <c r="N227" s="39"/>
    </row>
    <row r="228" spans="1:14" s="30" customFormat="1" ht="15.75" x14ac:dyDescent="0.25">
      <c r="A228" s="31"/>
      <c r="B228" s="32"/>
      <c r="C228" s="36" t="s">
        <v>79</v>
      </c>
      <c r="D228" s="34"/>
      <c r="E228" s="35"/>
      <c r="F228" s="35"/>
      <c r="G228" s="34"/>
      <c r="H228" s="34"/>
      <c r="I228" s="34"/>
      <c r="J228" s="36" t="s">
        <v>6</v>
      </c>
      <c r="K228" s="37"/>
      <c r="L228" s="38"/>
      <c r="M228" s="29"/>
      <c r="N228" s="39"/>
    </row>
    <row r="229" spans="1:14" ht="15.75" x14ac:dyDescent="0.25">
      <c r="A229" s="113" t="s">
        <v>7</v>
      </c>
      <c r="B229" s="87" t="s">
        <v>8</v>
      </c>
      <c r="C229" s="88" t="s">
        <v>9</v>
      </c>
      <c r="D229" s="88" t="s">
        <v>10</v>
      </c>
      <c r="E229" s="89" t="s">
        <v>11</v>
      </c>
      <c r="F229" s="89" t="s">
        <v>12</v>
      </c>
      <c r="G229" s="87" t="s">
        <v>13</v>
      </c>
      <c r="H229" s="87" t="s">
        <v>14</v>
      </c>
      <c r="I229" s="87" t="s">
        <v>15</v>
      </c>
      <c r="J229" s="91" t="s">
        <v>82</v>
      </c>
      <c r="K229" s="92" t="s">
        <v>286</v>
      </c>
      <c r="L229" s="92" t="s">
        <v>276</v>
      </c>
      <c r="M229" s="106"/>
      <c r="N229" s="77" t="s">
        <v>83</v>
      </c>
    </row>
    <row r="230" spans="1:14" ht="15.75" x14ac:dyDescent="0.25">
      <c r="A230" s="95">
        <v>1</v>
      </c>
      <c r="B230" s="96" t="s">
        <v>27</v>
      </c>
      <c r="C230" s="97">
        <v>2007</v>
      </c>
      <c r="D230" s="96" t="s">
        <v>18</v>
      </c>
      <c r="E230" s="98">
        <f>IF(D230="B1",0.93," ")</f>
        <v>0.93</v>
      </c>
      <c r="F230" s="98"/>
      <c r="G230" s="97" t="str">
        <f>+IF(F230="vet.",2022-C230," ")</f>
        <v xml:space="preserve"> </v>
      </c>
      <c r="H230" s="96"/>
      <c r="I230" s="96" t="s">
        <v>28</v>
      </c>
      <c r="J230" s="99">
        <v>4.8976851851851855E-3</v>
      </c>
      <c r="K230" s="100">
        <f>+IF(D230="b1",J230*E230,J230)</f>
        <v>4.5548472222222232E-3</v>
      </c>
      <c r="L230" s="100" t="str">
        <f>+IF(F230="vet.",H230*J230," ")</f>
        <v xml:space="preserve"> </v>
      </c>
      <c r="M230" s="84"/>
      <c r="N230" s="78" t="s">
        <v>141</v>
      </c>
    </row>
    <row r="231" spans="1:14" ht="15.75" x14ac:dyDescent="0.25">
      <c r="A231" s="95">
        <v>2</v>
      </c>
      <c r="B231" s="96" t="s">
        <v>46</v>
      </c>
      <c r="C231" s="97">
        <v>1996</v>
      </c>
      <c r="D231" s="96" t="s">
        <v>22</v>
      </c>
      <c r="E231" s="98" t="str">
        <f>IF(D231="B1",0.93," ")</f>
        <v xml:space="preserve"> </v>
      </c>
      <c r="F231" s="98"/>
      <c r="G231" s="97" t="str">
        <f>+IF(F231="vet.",2022-C231," ")</f>
        <v xml:space="preserve"> </v>
      </c>
      <c r="H231" s="96"/>
      <c r="I231" s="96" t="s">
        <v>19</v>
      </c>
      <c r="J231" s="99">
        <v>5.1180555555555554E-3</v>
      </c>
      <c r="K231" s="100">
        <f>+IF(D231="b1",J231*E231,J231)</f>
        <v>5.1180555555555554E-3</v>
      </c>
      <c r="L231" s="100" t="str">
        <f>+IF(F231="vet.",H231*J231," ")</f>
        <v xml:space="preserve"> </v>
      </c>
      <c r="M231" s="84"/>
      <c r="N231" s="78" t="s">
        <v>138</v>
      </c>
    </row>
    <row r="232" spans="1:14" ht="15.75" x14ac:dyDescent="0.25">
      <c r="A232" s="95">
        <v>3</v>
      </c>
      <c r="B232" s="96" t="s">
        <v>31</v>
      </c>
      <c r="C232" s="97">
        <v>1962</v>
      </c>
      <c r="D232" s="96" t="s">
        <v>18</v>
      </c>
      <c r="E232" s="98">
        <f>IF(D232="B1",0.93," ")</f>
        <v>0.93</v>
      </c>
      <c r="F232" s="98"/>
      <c r="G232" s="97" t="str">
        <f>+IF(F232="vet.",2022-C232," ")</f>
        <v xml:space="preserve"> </v>
      </c>
      <c r="H232" s="96"/>
      <c r="I232" s="96" t="s">
        <v>32</v>
      </c>
      <c r="J232" s="99">
        <v>7.6893518518518526E-3</v>
      </c>
      <c r="K232" s="100">
        <f>+IF(D232="b1",J232*E232,J232)</f>
        <v>7.1510972222222236E-3</v>
      </c>
      <c r="L232" s="100" t="str">
        <f>+IF(F232="vet.",H232*J232," ")</f>
        <v xml:space="preserve"> </v>
      </c>
      <c r="M232" s="84"/>
      <c r="N232" s="78" t="s">
        <v>140</v>
      </c>
    </row>
    <row r="233" spans="1:14" ht="15.75" x14ac:dyDescent="0.25">
      <c r="A233" s="150"/>
      <c r="B233" s="30"/>
      <c r="C233" s="59"/>
      <c r="D233" s="30"/>
      <c r="E233" s="11"/>
      <c r="F233" s="11"/>
      <c r="G233" s="30"/>
      <c r="H233" s="30"/>
      <c r="I233" s="30"/>
      <c r="J233" s="11"/>
      <c r="K233" s="30"/>
      <c r="L233" s="59"/>
      <c r="M233" s="59"/>
      <c r="N233" s="30"/>
    </row>
    <row r="234" spans="1:14" ht="15.75" x14ac:dyDescent="0.25">
      <c r="A234" s="150"/>
      <c r="B234" s="30"/>
      <c r="C234" s="59"/>
      <c r="D234" s="30"/>
      <c r="E234" s="11"/>
      <c r="F234" s="11"/>
      <c r="G234" s="30"/>
      <c r="H234" s="30"/>
      <c r="I234" s="30"/>
      <c r="J234" s="11"/>
      <c r="K234" s="30"/>
      <c r="L234" s="59"/>
      <c r="M234" s="59"/>
      <c r="N234" s="30"/>
    </row>
    <row r="235" spans="1:14" ht="15.75" x14ac:dyDescent="0.25">
      <c r="A235" s="150"/>
      <c r="B235" s="30"/>
      <c r="C235" s="59"/>
      <c r="D235" s="30"/>
      <c r="E235" s="11"/>
      <c r="F235" s="11"/>
      <c r="G235" s="30"/>
      <c r="H235" s="30"/>
      <c r="I235" s="30"/>
      <c r="J235" s="11"/>
      <c r="K235" s="30"/>
      <c r="L235" s="59"/>
      <c r="M235" s="59"/>
      <c r="N235" s="30"/>
    </row>
    <row r="236" spans="1:14" ht="15.75" x14ac:dyDescent="0.25">
      <c r="A236" s="150"/>
      <c r="B236" s="30"/>
      <c r="C236" s="59"/>
      <c r="D236" s="30"/>
      <c r="E236" s="11"/>
      <c r="F236" s="11"/>
      <c r="G236" s="30"/>
      <c r="H236" s="30"/>
      <c r="I236" s="30"/>
      <c r="J236" s="11"/>
      <c r="K236" s="30"/>
      <c r="L236" s="59"/>
      <c r="M236" s="59"/>
      <c r="N236" s="30"/>
    </row>
  </sheetData>
  <sortState ref="B236:N238">
    <sortCondition ref="K236:K238"/>
  </sortState>
  <pageMargins left="0.25" right="0.25" top="0.75" bottom="0.7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tabSelected="1" zoomScale="85" zoomScaleNormal="85" zoomScalePageLayoutView="70" workbookViewId="0">
      <selection activeCell="P18" sqref="P18"/>
    </sheetView>
  </sheetViews>
  <sheetFormatPr defaultColWidth="9.140625" defaultRowHeight="15" x14ac:dyDescent="0.25"/>
  <cols>
    <col min="1" max="1" width="4.28515625" style="4" customWidth="1"/>
    <col min="2" max="2" width="26.7109375" style="1" customWidth="1"/>
    <col min="3" max="3" width="8" style="2" customWidth="1"/>
    <col min="4" max="4" width="6.5703125" style="1" customWidth="1"/>
    <col min="5" max="5" width="7.140625" style="3" customWidth="1"/>
    <col min="6" max="6" width="7.28515625" style="3" customWidth="1"/>
    <col min="7" max="8" width="7.28515625" style="1" customWidth="1"/>
    <col min="9" max="9" width="16.85546875" style="1" customWidth="1"/>
    <col min="10" max="10" width="13" style="3" customWidth="1"/>
    <col min="11" max="11" width="10.42578125" style="1" customWidth="1"/>
    <col min="12" max="12" width="11.140625" style="2" customWidth="1"/>
    <col min="13" max="13" width="6.85546875" style="2" customWidth="1"/>
    <col min="14" max="14" width="17.85546875" style="1" customWidth="1"/>
    <col min="15" max="16384" width="9.140625" style="1"/>
  </cols>
  <sheetData>
    <row r="1" spans="1:13" ht="18" x14ac:dyDescent="0.25">
      <c r="A1" s="154" t="s">
        <v>0</v>
      </c>
      <c r="B1" s="152"/>
      <c r="C1" s="153"/>
      <c r="D1" s="152"/>
      <c r="E1" s="21"/>
      <c r="F1" s="154"/>
      <c r="G1" s="155"/>
      <c r="H1" s="155"/>
      <c r="I1" s="155"/>
      <c r="J1" s="156"/>
      <c r="K1" s="157"/>
    </row>
    <row r="2" spans="1:13" ht="18" x14ac:dyDescent="0.25">
      <c r="A2" s="156" t="s">
        <v>1</v>
      </c>
      <c r="B2" s="152"/>
      <c r="C2" s="153"/>
      <c r="D2" s="152"/>
      <c r="E2" s="21"/>
      <c r="F2" s="154"/>
      <c r="G2" s="155"/>
      <c r="H2" s="155"/>
      <c r="I2" s="155"/>
      <c r="J2" s="156"/>
      <c r="K2" s="157"/>
    </row>
    <row r="3" spans="1:13" ht="18" x14ac:dyDescent="0.25">
      <c r="A3" s="154" t="s">
        <v>2</v>
      </c>
      <c r="B3" s="152"/>
      <c r="C3" s="153"/>
      <c r="D3" s="152"/>
      <c r="E3" s="21"/>
      <c r="F3" s="156"/>
      <c r="G3" s="159"/>
      <c r="H3" s="159"/>
      <c r="I3" s="159"/>
      <c r="J3" s="156"/>
      <c r="K3" s="157"/>
    </row>
    <row r="4" spans="1:13" ht="18" x14ac:dyDescent="0.25">
      <c r="A4" s="22"/>
      <c r="B4" s="152"/>
      <c r="C4" s="153"/>
      <c r="D4" s="152"/>
      <c r="E4" s="154"/>
      <c r="F4" s="156"/>
      <c r="G4" s="159"/>
      <c r="H4" s="159"/>
      <c r="I4" s="159"/>
      <c r="J4" s="156" t="s">
        <v>3</v>
      </c>
      <c r="K4" s="157"/>
    </row>
    <row r="5" spans="1:13" ht="15.75" x14ac:dyDescent="0.25">
      <c r="A5" s="13" t="s">
        <v>4</v>
      </c>
      <c r="B5" s="30"/>
      <c r="C5" s="59"/>
      <c r="D5" s="30"/>
      <c r="E5" s="11"/>
      <c r="F5" s="11"/>
      <c r="G5" s="30"/>
      <c r="H5" s="30"/>
      <c r="I5" s="30"/>
      <c r="J5" s="11"/>
      <c r="K5" s="30"/>
      <c r="L5" s="59"/>
      <c r="M5" s="59"/>
    </row>
    <row r="6" spans="1:13" s="11" customFormat="1" ht="15.75" x14ac:dyDescent="0.25">
      <c r="A6" s="9"/>
      <c r="B6" s="10" t="s">
        <v>80</v>
      </c>
      <c r="C6" s="9"/>
      <c r="D6" s="9"/>
      <c r="F6" s="9"/>
      <c r="G6" s="9"/>
      <c r="H6" s="12"/>
      <c r="I6" s="9"/>
      <c r="J6" s="10" t="s">
        <v>6</v>
      </c>
    </row>
    <row r="7" spans="1:13" ht="15.75" x14ac:dyDescent="0.25">
      <c r="A7" s="164" t="s">
        <v>287</v>
      </c>
      <c r="B7" s="76" t="s">
        <v>8</v>
      </c>
      <c r="C7" s="75" t="s">
        <v>9</v>
      </c>
      <c r="D7" s="75" t="s">
        <v>10</v>
      </c>
      <c r="E7" s="77"/>
      <c r="F7" s="78"/>
      <c r="G7" s="77"/>
      <c r="H7" s="77"/>
      <c r="I7" s="76" t="s">
        <v>15</v>
      </c>
      <c r="J7" s="75" t="s">
        <v>82</v>
      </c>
      <c r="K7" s="77"/>
      <c r="L7" s="79" t="s">
        <v>277</v>
      </c>
      <c r="M7" s="77"/>
    </row>
    <row r="8" spans="1:13" ht="15.75" x14ac:dyDescent="0.25">
      <c r="A8" s="165">
        <v>1</v>
      </c>
      <c r="B8" s="8" t="s">
        <v>84</v>
      </c>
      <c r="C8" s="81">
        <v>2007</v>
      </c>
      <c r="D8" s="81" t="s">
        <v>86</v>
      </c>
      <c r="E8" s="78"/>
      <c r="F8" s="78"/>
      <c r="G8" s="78"/>
      <c r="H8" s="78"/>
      <c r="I8" s="8" t="s">
        <v>85</v>
      </c>
      <c r="J8" s="81" t="s">
        <v>87</v>
      </c>
      <c r="K8" s="78"/>
      <c r="L8" s="82" t="s">
        <v>88</v>
      </c>
      <c r="M8" s="78"/>
    </row>
    <row r="9" spans="1:13" ht="15.75" x14ac:dyDescent="0.25">
      <c r="A9" s="165">
        <v>2</v>
      </c>
      <c r="B9" s="8" t="s">
        <v>90</v>
      </c>
      <c r="C9" s="80">
        <v>2001</v>
      </c>
      <c r="D9" s="80" t="s">
        <v>91</v>
      </c>
      <c r="E9" s="78"/>
      <c r="F9" s="78"/>
      <c r="G9" s="78"/>
      <c r="H9" s="78"/>
      <c r="I9" s="8" t="s">
        <v>99</v>
      </c>
      <c r="J9" s="80" t="s">
        <v>92</v>
      </c>
      <c r="K9" s="78"/>
      <c r="L9" s="82" t="s">
        <v>93</v>
      </c>
      <c r="M9" s="78"/>
    </row>
    <row r="10" spans="1:13" ht="15.75" x14ac:dyDescent="0.25">
      <c r="A10" s="165">
        <v>3</v>
      </c>
      <c r="B10" s="8" t="s">
        <v>95</v>
      </c>
      <c r="C10" s="80">
        <v>1974</v>
      </c>
      <c r="D10" s="80" t="s">
        <v>96</v>
      </c>
      <c r="E10" s="78"/>
      <c r="F10" s="78"/>
      <c r="G10" s="78"/>
      <c r="H10" s="78"/>
      <c r="I10" s="8" t="s">
        <v>99</v>
      </c>
      <c r="J10" s="80" t="s">
        <v>97</v>
      </c>
      <c r="K10" s="78"/>
      <c r="L10" s="82" t="s">
        <v>98</v>
      </c>
      <c r="M10" s="78"/>
    </row>
    <row r="11" spans="1:13" ht="19.5" customHeight="1" x14ac:dyDescent="0.25">
      <c r="A11" s="13"/>
      <c r="B11" s="30"/>
      <c r="C11" s="59"/>
      <c r="D11" s="30"/>
      <c r="E11" s="11"/>
      <c r="F11" s="11"/>
      <c r="G11" s="30"/>
      <c r="H11" s="30"/>
      <c r="I11" s="30"/>
      <c r="J11" s="11"/>
      <c r="K11" s="30"/>
      <c r="L11" s="59"/>
      <c r="M11" s="59"/>
    </row>
    <row r="12" spans="1:13" s="11" customFormat="1" ht="15.75" x14ac:dyDescent="0.25">
      <c r="A12" s="13"/>
      <c r="C12" s="14" t="s">
        <v>5</v>
      </c>
      <c r="D12" s="15"/>
      <c r="F12" s="14"/>
      <c r="H12" s="16"/>
      <c r="J12" s="14" t="s">
        <v>6</v>
      </c>
    </row>
    <row r="13" spans="1:13" ht="15.75" x14ac:dyDescent="0.25">
      <c r="A13" s="164" t="s">
        <v>287</v>
      </c>
      <c r="B13" s="76" t="s">
        <v>8</v>
      </c>
      <c r="C13" s="75" t="s">
        <v>9</v>
      </c>
      <c r="D13" s="75" t="s">
        <v>10</v>
      </c>
      <c r="E13" s="77"/>
      <c r="F13" s="78"/>
      <c r="G13" s="77"/>
      <c r="H13" s="77"/>
      <c r="I13" s="76" t="s">
        <v>15</v>
      </c>
      <c r="J13" s="75" t="s">
        <v>82</v>
      </c>
      <c r="K13" s="77"/>
      <c r="L13" s="79" t="s">
        <v>277</v>
      </c>
      <c r="M13" s="77"/>
    </row>
    <row r="14" spans="1:13" ht="15.75" x14ac:dyDescent="0.25">
      <c r="A14" s="166">
        <v>1</v>
      </c>
      <c r="B14" s="78" t="s">
        <v>101</v>
      </c>
      <c r="C14" s="84">
        <v>1973</v>
      </c>
      <c r="D14" s="85" t="s">
        <v>102</v>
      </c>
      <c r="E14" s="78"/>
      <c r="F14" s="78"/>
      <c r="G14" s="78"/>
      <c r="H14" s="78"/>
      <c r="I14" s="85" t="s">
        <v>85</v>
      </c>
      <c r="J14" s="78" t="s">
        <v>103</v>
      </c>
      <c r="K14" s="78"/>
      <c r="L14" s="84" t="s">
        <v>104</v>
      </c>
      <c r="M14" s="84"/>
    </row>
    <row r="15" spans="1:13" ht="15.75" x14ac:dyDescent="0.25">
      <c r="A15" s="166">
        <v>2</v>
      </c>
      <c r="B15" s="78" t="s">
        <v>106</v>
      </c>
      <c r="C15" s="84">
        <v>1967</v>
      </c>
      <c r="D15" s="85" t="s">
        <v>102</v>
      </c>
      <c r="E15" s="78"/>
      <c r="F15" s="78"/>
      <c r="G15" s="78"/>
      <c r="H15" s="78"/>
      <c r="I15" s="85" t="s">
        <v>107</v>
      </c>
      <c r="J15" s="78" t="s">
        <v>108</v>
      </c>
      <c r="K15" s="78"/>
      <c r="L15" s="84" t="s">
        <v>109</v>
      </c>
      <c r="M15" s="84"/>
    </row>
    <row r="16" spans="1:13" ht="15.75" x14ac:dyDescent="0.25">
      <c r="A16" s="166">
        <v>3</v>
      </c>
      <c r="B16" s="78" t="s">
        <v>111</v>
      </c>
      <c r="C16" s="84">
        <v>1971</v>
      </c>
      <c r="D16" s="85" t="s">
        <v>113</v>
      </c>
      <c r="E16" s="78"/>
      <c r="F16" s="78"/>
      <c r="G16" s="78"/>
      <c r="H16" s="78"/>
      <c r="I16" s="85" t="s">
        <v>112</v>
      </c>
      <c r="J16" s="78" t="s">
        <v>114</v>
      </c>
      <c r="K16" s="78"/>
      <c r="L16" s="84" t="s">
        <v>115</v>
      </c>
      <c r="M16" s="84"/>
    </row>
    <row r="17" spans="1:13" ht="15.75" x14ac:dyDescent="0.25">
      <c r="A17" s="166">
        <v>4</v>
      </c>
      <c r="B17" s="78" t="s">
        <v>117</v>
      </c>
      <c r="C17" s="84">
        <v>1966</v>
      </c>
      <c r="D17" s="85" t="s">
        <v>118</v>
      </c>
      <c r="E17" s="78"/>
      <c r="F17" s="78"/>
      <c r="G17" s="78"/>
      <c r="H17" s="78"/>
      <c r="I17" s="85" t="s">
        <v>85</v>
      </c>
      <c r="J17" s="78" t="s">
        <v>119</v>
      </c>
      <c r="K17" s="78"/>
      <c r="L17" s="84" t="s">
        <v>120</v>
      </c>
      <c r="M17" s="84"/>
    </row>
    <row r="18" spans="1:13" ht="15.75" x14ac:dyDescent="0.25">
      <c r="A18" s="166">
        <v>5</v>
      </c>
      <c r="B18" s="78" t="s">
        <v>121</v>
      </c>
      <c r="C18" s="84">
        <v>1999</v>
      </c>
      <c r="D18" s="85" t="s">
        <v>118</v>
      </c>
      <c r="E18" s="78"/>
      <c r="F18" s="78"/>
      <c r="G18" s="78"/>
      <c r="H18" s="78"/>
      <c r="I18" s="85" t="s">
        <v>275</v>
      </c>
      <c r="J18" s="78" t="s">
        <v>122</v>
      </c>
      <c r="K18" s="78"/>
      <c r="L18" s="84" t="s">
        <v>123</v>
      </c>
      <c r="M18" s="84"/>
    </row>
    <row r="19" spans="1:13" ht="15.75" x14ac:dyDescent="0.25">
      <c r="A19" s="166">
        <v>6</v>
      </c>
      <c r="B19" s="78" t="s">
        <v>124</v>
      </c>
      <c r="C19" s="84">
        <v>2005</v>
      </c>
      <c r="D19" s="85" t="s">
        <v>126</v>
      </c>
      <c r="E19" s="78"/>
      <c r="F19" s="78"/>
      <c r="G19" s="78"/>
      <c r="H19" s="78"/>
      <c r="I19" s="85" t="s">
        <v>125</v>
      </c>
      <c r="J19" s="78" t="s">
        <v>127</v>
      </c>
      <c r="K19" s="78"/>
      <c r="L19" s="84" t="s">
        <v>128</v>
      </c>
      <c r="M19" s="84"/>
    </row>
    <row r="20" spans="1:13" ht="15.75" x14ac:dyDescent="0.25">
      <c r="A20" s="166">
        <v>7</v>
      </c>
      <c r="B20" s="78" t="s">
        <v>130</v>
      </c>
      <c r="C20" s="84">
        <v>1966</v>
      </c>
      <c r="D20" s="85" t="s">
        <v>131</v>
      </c>
      <c r="E20" s="78"/>
      <c r="F20" s="78"/>
      <c r="G20" s="78"/>
      <c r="H20" s="78"/>
      <c r="I20" s="85" t="s">
        <v>275</v>
      </c>
      <c r="J20" s="78" t="s">
        <v>132</v>
      </c>
      <c r="K20" s="78"/>
      <c r="L20" s="84" t="s">
        <v>133</v>
      </c>
      <c r="M20" s="84"/>
    </row>
    <row r="21" spans="1:13" ht="15.75" x14ac:dyDescent="0.25">
      <c r="A21" s="166" t="s">
        <v>134</v>
      </c>
      <c r="B21" s="78" t="s">
        <v>135</v>
      </c>
      <c r="C21" s="84">
        <v>1983</v>
      </c>
      <c r="D21" s="85" t="s">
        <v>136</v>
      </c>
      <c r="E21" s="78"/>
      <c r="F21" s="78"/>
      <c r="G21" s="78"/>
      <c r="H21" s="78"/>
      <c r="I21" s="85" t="s">
        <v>85</v>
      </c>
      <c r="J21" s="78" t="s">
        <v>134</v>
      </c>
      <c r="K21" s="78"/>
      <c r="L21" s="84" t="s">
        <v>137</v>
      </c>
      <c r="M21" s="84"/>
    </row>
    <row r="22" spans="1:13" ht="15.75" x14ac:dyDescent="0.25">
      <c r="A22" s="13"/>
      <c r="B22" s="30"/>
      <c r="C22" s="59"/>
      <c r="D22" s="30"/>
      <c r="E22" s="11"/>
      <c r="F22" s="11"/>
      <c r="G22" s="30"/>
      <c r="H22" s="30"/>
      <c r="I22" s="30"/>
      <c r="J22" s="11"/>
      <c r="K22" s="30"/>
      <c r="L22" s="59"/>
      <c r="M22" s="59"/>
    </row>
    <row r="23" spans="1:13" s="21" customFormat="1" ht="18" x14ac:dyDescent="0.25">
      <c r="A23" s="17"/>
      <c r="B23" s="15"/>
      <c r="C23" s="14" t="s">
        <v>5</v>
      </c>
      <c r="D23" s="15"/>
      <c r="E23" s="15"/>
      <c r="F23" s="11"/>
      <c r="G23" s="14"/>
      <c r="H23" s="11"/>
      <c r="I23" s="16"/>
      <c r="J23" s="14" t="s">
        <v>6</v>
      </c>
      <c r="K23" s="16"/>
      <c r="L23" s="16"/>
      <c r="M23" s="11"/>
    </row>
    <row r="24" spans="1:13" ht="15.75" x14ac:dyDescent="0.25">
      <c r="A24" s="167" t="s">
        <v>287</v>
      </c>
      <c r="B24" s="87" t="s">
        <v>8</v>
      </c>
      <c r="C24" s="88" t="s">
        <v>9</v>
      </c>
      <c r="D24" s="88" t="s">
        <v>10</v>
      </c>
      <c r="E24" s="89" t="s">
        <v>11</v>
      </c>
      <c r="F24" s="89" t="s">
        <v>12</v>
      </c>
      <c r="G24" s="87" t="s">
        <v>13</v>
      </c>
      <c r="H24" s="87" t="s">
        <v>14</v>
      </c>
      <c r="I24" s="90" t="s">
        <v>15</v>
      </c>
      <c r="J24" s="91" t="s">
        <v>82</v>
      </c>
      <c r="K24" s="92" t="s">
        <v>286</v>
      </c>
      <c r="L24" s="93" t="s">
        <v>279</v>
      </c>
      <c r="M24" s="94" t="s">
        <v>280</v>
      </c>
    </row>
    <row r="25" spans="1:13" ht="15.75" x14ac:dyDescent="0.25">
      <c r="A25" s="98">
        <v>1</v>
      </c>
      <c r="B25" s="96" t="s">
        <v>17</v>
      </c>
      <c r="C25" s="97">
        <v>1996</v>
      </c>
      <c r="D25" s="96" t="s">
        <v>18</v>
      </c>
      <c r="E25" s="98">
        <f t="shared" ref="E25:E34" si="0">IF(D25="B1",0.93," ")</f>
        <v>0.93</v>
      </c>
      <c r="F25" s="98"/>
      <c r="G25" s="97" t="str">
        <f t="shared" ref="G25:G34" si="1">+IF(F25="vet.",2022-C25," ")</f>
        <v xml:space="preserve"> </v>
      </c>
      <c r="H25" s="97"/>
      <c r="I25" s="96" t="s">
        <v>19</v>
      </c>
      <c r="J25" s="99">
        <v>4.8101851851851848E-4</v>
      </c>
      <c r="K25" s="100">
        <f t="shared" ref="K25:K33" si="2">+IF(D25="b1",J25*E25,J25)</f>
        <v>4.4734722222222219E-4</v>
      </c>
      <c r="L25" s="101" t="str">
        <f t="shared" ref="L25:L33" si="3">+IF(F25="vet.",H25*J25," ")</f>
        <v xml:space="preserve"> </v>
      </c>
      <c r="M25" s="84"/>
    </row>
    <row r="26" spans="1:13" ht="15.75" x14ac:dyDescent="0.25">
      <c r="A26" s="98">
        <v>2</v>
      </c>
      <c r="B26" s="96" t="s">
        <v>20</v>
      </c>
      <c r="C26" s="97">
        <v>2001</v>
      </c>
      <c r="D26" s="96" t="s">
        <v>18</v>
      </c>
      <c r="E26" s="98">
        <f t="shared" si="0"/>
        <v>0.93</v>
      </c>
      <c r="F26" s="98"/>
      <c r="G26" s="97" t="str">
        <f t="shared" si="1"/>
        <v xml:space="preserve"> </v>
      </c>
      <c r="H26" s="97"/>
      <c r="I26" s="96" t="s">
        <v>19</v>
      </c>
      <c r="J26" s="99">
        <v>4.9525462962962956E-4</v>
      </c>
      <c r="K26" s="100">
        <f t="shared" si="2"/>
        <v>4.605868055555555E-4</v>
      </c>
      <c r="L26" s="101" t="str">
        <f t="shared" si="3"/>
        <v xml:space="preserve"> </v>
      </c>
      <c r="M26" s="84"/>
    </row>
    <row r="27" spans="1:13" ht="15.75" x14ac:dyDescent="0.25">
      <c r="A27" s="98">
        <v>3</v>
      </c>
      <c r="B27" s="96" t="s">
        <v>21</v>
      </c>
      <c r="C27" s="97">
        <v>1980</v>
      </c>
      <c r="D27" s="96" t="s">
        <v>22</v>
      </c>
      <c r="E27" s="98" t="str">
        <f t="shared" si="0"/>
        <v xml:space="preserve"> </v>
      </c>
      <c r="F27" s="98" t="s">
        <v>23</v>
      </c>
      <c r="G27" s="97">
        <f t="shared" si="1"/>
        <v>42</v>
      </c>
      <c r="H27" s="102">
        <v>0.92190000000000005</v>
      </c>
      <c r="I27" s="96" t="s">
        <v>24</v>
      </c>
      <c r="J27" s="99">
        <v>5.1956018518518519E-4</v>
      </c>
      <c r="K27" s="100">
        <f>+IF(D27="b1",J27*E27,J27)</f>
        <v>5.1956018518518519E-4</v>
      </c>
      <c r="L27" s="101">
        <f>+IF(F27="vet.",H27*J27," ")</f>
        <v>4.7898253472222226E-4</v>
      </c>
      <c r="M27" s="84">
        <v>1</v>
      </c>
    </row>
    <row r="28" spans="1:13" ht="15.75" x14ac:dyDescent="0.25">
      <c r="A28" s="98">
        <v>4</v>
      </c>
      <c r="B28" s="96" t="s">
        <v>25</v>
      </c>
      <c r="C28" s="97">
        <v>1972</v>
      </c>
      <c r="D28" s="96" t="s">
        <v>18</v>
      </c>
      <c r="E28" s="98">
        <f t="shared" si="0"/>
        <v>0.93</v>
      </c>
      <c r="F28" s="98" t="s">
        <v>23</v>
      </c>
      <c r="G28" s="97">
        <f t="shared" si="1"/>
        <v>50</v>
      </c>
      <c r="H28" s="102">
        <v>0.87180000000000002</v>
      </c>
      <c r="I28" s="96" t="s">
        <v>26</v>
      </c>
      <c r="J28" s="99">
        <v>5.8969907407407419E-4</v>
      </c>
      <c r="K28" s="100">
        <f t="shared" si="2"/>
        <v>5.4842013888888898E-4</v>
      </c>
      <c r="L28" s="101">
        <f t="shared" si="3"/>
        <v>5.1409965277777786E-4</v>
      </c>
      <c r="M28" s="84">
        <v>3</v>
      </c>
    </row>
    <row r="29" spans="1:13" ht="15.75" x14ac:dyDescent="0.25">
      <c r="A29" s="98">
        <v>5</v>
      </c>
      <c r="B29" s="96" t="s">
        <v>27</v>
      </c>
      <c r="C29" s="97">
        <v>2007</v>
      </c>
      <c r="D29" s="96" t="s">
        <v>18</v>
      </c>
      <c r="E29" s="98">
        <f t="shared" si="0"/>
        <v>0.93</v>
      </c>
      <c r="F29" s="98"/>
      <c r="G29" s="97" t="str">
        <f t="shared" si="1"/>
        <v xml:space="preserve"> </v>
      </c>
      <c r="H29" s="97"/>
      <c r="I29" s="96" t="s">
        <v>28</v>
      </c>
      <c r="J29" s="99">
        <v>6.087962962962963E-4</v>
      </c>
      <c r="K29" s="100">
        <f t="shared" si="2"/>
        <v>5.6618055555555556E-4</v>
      </c>
      <c r="L29" s="101" t="str">
        <f t="shared" si="3"/>
        <v xml:space="preserve"> </v>
      </c>
      <c r="M29" s="84"/>
    </row>
    <row r="30" spans="1:13" ht="15.75" x14ac:dyDescent="0.25">
      <c r="A30" s="98">
        <v>6</v>
      </c>
      <c r="B30" s="96" t="s">
        <v>29</v>
      </c>
      <c r="C30" s="97">
        <v>1968</v>
      </c>
      <c r="D30" s="96" t="s">
        <v>22</v>
      </c>
      <c r="E30" s="98" t="str">
        <f t="shared" si="0"/>
        <v xml:space="preserve"> </v>
      </c>
      <c r="F30" s="98" t="s">
        <v>23</v>
      </c>
      <c r="G30" s="97">
        <f t="shared" si="1"/>
        <v>54</v>
      </c>
      <c r="H30" s="102">
        <v>0.84899999999999998</v>
      </c>
      <c r="I30" s="96" t="s">
        <v>30</v>
      </c>
      <c r="J30" s="99">
        <v>6.0266203703703708E-4</v>
      </c>
      <c r="K30" s="100">
        <f t="shared" si="2"/>
        <v>6.0266203703703708E-4</v>
      </c>
      <c r="L30" s="101">
        <f t="shared" si="3"/>
        <v>5.1166006944444449E-4</v>
      </c>
      <c r="M30" s="84">
        <v>2</v>
      </c>
    </row>
    <row r="31" spans="1:13" ht="15.75" x14ac:dyDescent="0.25">
      <c r="A31" s="98">
        <v>7</v>
      </c>
      <c r="B31" s="96" t="s">
        <v>31</v>
      </c>
      <c r="C31" s="97">
        <v>1962</v>
      </c>
      <c r="D31" s="96" t="s">
        <v>18</v>
      </c>
      <c r="E31" s="98">
        <f t="shared" si="0"/>
        <v>0.93</v>
      </c>
      <c r="F31" s="98" t="s">
        <v>23</v>
      </c>
      <c r="G31" s="97">
        <f t="shared" si="1"/>
        <v>60</v>
      </c>
      <c r="H31" s="102">
        <v>0.81659999999999999</v>
      </c>
      <c r="I31" s="96" t="s">
        <v>32</v>
      </c>
      <c r="J31" s="99">
        <v>6.7175925925925921E-4</v>
      </c>
      <c r="K31" s="100">
        <f t="shared" si="2"/>
        <v>6.2473611111111107E-4</v>
      </c>
      <c r="L31" s="101">
        <f t="shared" si="3"/>
        <v>5.4855861111111103E-4</v>
      </c>
      <c r="M31" s="84"/>
    </row>
    <row r="32" spans="1:13" ht="15.75" x14ac:dyDescent="0.25">
      <c r="A32" s="98">
        <v>8</v>
      </c>
      <c r="B32" s="96" t="s">
        <v>33</v>
      </c>
      <c r="C32" s="97">
        <v>1998</v>
      </c>
      <c r="D32" s="96" t="s">
        <v>18</v>
      </c>
      <c r="E32" s="98">
        <f t="shared" si="0"/>
        <v>0.93</v>
      </c>
      <c r="F32" s="98"/>
      <c r="G32" s="97" t="str">
        <f t="shared" si="1"/>
        <v xml:space="preserve"> </v>
      </c>
      <c r="H32" s="97"/>
      <c r="I32" s="96" t="s">
        <v>30</v>
      </c>
      <c r="J32" s="99">
        <v>7.51388888888889E-4</v>
      </c>
      <c r="K32" s="100">
        <f t="shared" si="2"/>
        <v>6.9879166666666679E-4</v>
      </c>
      <c r="L32" s="101" t="str">
        <f t="shared" si="3"/>
        <v xml:space="preserve"> </v>
      </c>
      <c r="M32" s="84"/>
    </row>
    <row r="33" spans="1:13" ht="15.75" x14ac:dyDescent="0.25">
      <c r="A33" s="98">
        <v>9</v>
      </c>
      <c r="B33" s="96" t="s">
        <v>34</v>
      </c>
      <c r="C33" s="97">
        <v>1952</v>
      </c>
      <c r="D33" s="96" t="s">
        <v>35</v>
      </c>
      <c r="E33" s="98" t="str">
        <f t="shared" si="0"/>
        <v xml:space="preserve"> </v>
      </c>
      <c r="F33" s="98" t="s">
        <v>23</v>
      </c>
      <c r="G33" s="97">
        <f t="shared" si="1"/>
        <v>70</v>
      </c>
      <c r="H33" s="102">
        <v>0.7319</v>
      </c>
      <c r="I33" s="96" t="s">
        <v>32</v>
      </c>
      <c r="J33" s="99">
        <v>1.0375E-3</v>
      </c>
      <c r="K33" s="100">
        <f t="shared" si="2"/>
        <v>1.0375E-3</v>
      </c>
      <c r="L33" s="101">
        <f t="shared" si="3"/>
        <v>7.5934625000000002E-4</v>
      </c>
      <c r="M33" s="84"/>
    </row>
    <row r="34" spans="1:13" ht="15.75" x14ac:dyDescent="0.25">
      <c r="A34" s="98">
        <v>10</v>
      </c>
      <c r="B34" s="96" t="s">
        <v>36</v>
      </c>
      <c r="C34" s="97">
        <v>1963</v>
      </c>
      <c r="D34" s="96" t="s">
        <v>22</v>
      </c>
      <c r="E34" s="98" t="str">
        <f t="shared" si="0"/>
        <v xml:space="preserve"> </v>
      </c>
      <c r="F34" s="98" t="s">
        <v>23</v>
      </c>
      <c r="G34" s="97">
        <f t="shared" si="1"/>
        <v>59</v>
      </c>
      <c r="H34" s="102">
        <v>0.82189999999999996</v>
      </c>
      <c r="I34" s="96" t="s">
        <v>28</v>
      </c>
      <c r="J34" s="103" t="s">
        <v>134</v>
      </c>
      <c r="K34" s="104" t="str">
        <f>+IF(D34="b1",J34*E34," ")</f>
        <v xml:space="preserve"> </v>
      </c>
      <c r="L34" s="100" t="s">
        <v>134</v>
      </c>
      <c r="M34" s="84"/>
    </row>
    <row r="35" spans="1:13" ht="15.75" x14ac:dyDescent="0.25">
      <c r="A35" s="73"/>
      <c r="B35" s="37"/>
      <c r="C35" s="38"/>
      <c r="D35" s="37"/>
      <c r="E35" s="73"/>
      <c r="F35" s="73"/>
      <c r="G35" s="38"/>
      <c r="H35" s="32"/>
      <c r="I35" s="37"/>
      <c r="J35" s="18"/>
      <c r="K35" s="63"/>
      <c r="L35" s="58"/>
      <c r="M35" s="29"/>
    </row>
    <row r="36" spans="1:13" s="11" customFormat="1" ht="15.75" x14ac:dyDescent="0.25">
      <c r="A36" s="9"/>
      <c r="C36" s="10" t="s">
        <v>5</v>
      </c>
      <c r="D36" s="9"/>
      <c r="F36" s="9"/>
      <c r="G36" s="9"/>
      <c r="H36" s="9"/>
      <c r="I36" s="9"/>
      <c r="J36" s="14" t="s">
        <v>38</v>
      </c>
      <c r="K36" s="18"/>
      <c r="L36" s="19"/>
      <c r="M36" s="20"/>
    </row>
    <row r="37" spans="1:13" ht="15.75" x14ac:dyDescent="0.25">
      <c r="A37" s="164" t="s">
        <v>287</v>
      </c>
      <c r="B37" s="76" t="s">
        <v>8</v>
      </c>
      <c r="C37" s="75" t="s">
        <v>9</v>
      </c>
      <c r="D37" s="75" t="s">
        <v>10</v>
      </c>
      <c r="E37" s="77"/>
      <c r="F37" s="77"/>
      <c r="G37" s="77"/>
      <c r="H37" s="77"/>
      <c r="I37" s="76" t="s">
        <v>15</v>
      </c>
      <c r="J37" s="75" t="s">
        <v>82</v>
      </c>
      <c r="K37" s="105"/>
      <c r="L37" s="79" t="s">
        <v>278</v>
      </c>
      <c r="M37" s="106"/>
    </row>
    <row r="38" spans="1:13" ht="15.75" x14ac:dyDescent="0.25">
      <c r="A38" s="165">
        <v>1</v>
      </c>
      <c r="B38" s="8" t="s">
        <v>143</v>
      </c>
      <c r="C38" s="80">
        <v>1960</v>
      </c>
      <c r="D38" s="80" t="s">
        <v>102</v>
      </c>
      <c r="E38" s="78"/>
      <c r="F38" s="78"/>
      <c r="G38" s="78"/>
      <c r="H38" s="78"/>
      <c r="I38" s="8" t="s">
        <v>144</v>
      </c>
      <c r="J38" s="80" t="s">
        <v>145</v>
      </c>
      <c r="K38" s="104"/>
      <c r="L38" s="82" t="s">
        <v>146</v>
      </c>
      <c r="M38" s="84"/>
    </row>
    <row r="39" spans="1:13" ht="15.75" x14ac:dyDescent="0.25">
      <c r="A39" s="165">
        <v>2</v>
      </c>
      <c r="B39" s="8" t="s">
        <v>147</v>
      </c>
      <c r="C39" s="80">
        <v>1958</v>
      </c>
      <c r="D39" s="80" t="s">
        <v>102</v>
      </c>
      <c r="E39" s="78"/>
      <c r="F39" s="78"/>
      <c r="G39" s="78"/>
      <c r="H39" s="78"/>
      <c r="I39" s="8" t="s">
        <v>144</v>
      </c>
      <c r="J39" s="80" t="s">
        <v>148</v>
      </c>
      <c r="K39" s="104"/>
      <c r="L39" s="82" t="s">
        <v>149</v>
      </c>
      <c r="M39" s="84"/>
    </row>
    <row r="40" spans="1:13" ht="15.75" x14ac:dyDescent="0.25">
      <c r="A40" s="110"/>
      <c r="B40" s="108"/>
      <c r="C40" s="109"/>
      <c r="D40" s="108"/>
      <c r="E40" s="110"/>
      <c r="F40" s="110"/>
      <c r="G40" s="108"/>
      <c r="H40" s="108"/>
      <c r="I40" s="108"/>
      <c r="J40" s="16"/>
      <c r="K40" s="27"/>
      <c r="L40" s="28"/>
      <c r="M40" s="29"/>
    </row>
    <row r="41" spans="1:13" s="30" customFormat="1" ht="15.75" x14ac:dyDescent="0.25">
      <c r="A41" s="17"/>
      <c r="B41" s="24"/>
      <c r="C41" s="45" t="s">
        <v>5</v>
      </c>
      <c r="D41" s="25"/>
      <c r="E41" s="15"/>
      <c r="F41" s="15"/>
      <c r="G41" s="26"/>
      <c r="H41" s="26"/>
      <c r="I41" s="26"/>
      <c r="J41" s="14" t="s">
        <v>38</v>
      </c>
      <c r="K41" s="27"/>
      <c r="L41" s="28"/>
      <c r="M41" s="29"/>
    </row>
    <row r="42" spans="1:13" ht="15.75" x14ac:dyDescent="0.25">
      <c r="A42" s="167" t="s">
        <v>287</v>
      </c>
      <c r="B42" s="111" t="s">
        <v>8</v>
      </c>
      <c r="C42" s="112" t="s">
        <v>9</v>
      </c>
      <c r="D42" s="112" t="s">
        <v>10</v>
      </c>
      <c r="E42" s="89" t="s">
        <v>11</v>
      </c>
      <c r="F42" s="89" t="s">
        <v>12</v>
      </c>
      <c r="G42" s="87" t="s">
        <v>13</v>
      </c>
      <c r="H42" s="87" t="s">
        <v>14</v>
      </c>
      <c r="I42" s="87" t="s">
        <v>15</v>
      </c>
      <c r="J42" s="91" t="s">
        <v>82</v>
      </c>
      <c r="K42" s="92" t="s">
        <v>286</v>
      </c>
      <c r="L42" s="92" t="s">
        <v>276</v>
      </c>
      <c r="M42" s="106"/>
    </row>
    <row r="43" spans="1:13" ht="15.75" x14ac:dyDescent="0.25">
      <c r="A43" s="98">
        <v>1</v>
      </c>
      <c r="B43" s="96" t="s">
        <v>39</v>
      </c>
      <c r="C43" s="97">
        <v>1999</v>
      </c>
      <c r="D43" s="96" t="s">
        <v>22</v>
      </c>
      <c r="E43" s="98" t="str">
        <f t="shared" ref="E43" si="4">IF(D43="B1",0.93," ")</f>
        <v xml:space="preserve"> </v>
      </c>
      <c r="F43" s="98"/>
      <c r="G43" s="97" t="str">
        <f>+IF(F43="vet.",2022-C43," ")</f>
        <v xml:space="preserve"> </v>
      </c>
      <c r="H43" s="96"/>
      <c r="I43" s="96" t="s">
        <v>30</v>
      </c>
      <c r="J43" s="99">
        <v>7.6736111111111113E-4</v>
      </c>
      <c r="K43" s="100">
        <f t="shared" ref="K43" si="5">+IF(D43="b1",J43*E43,J43)</f>
        <v>7.6736111111111113E-4</v>
      </c>
      <c r="L43" s="100" t="str">
        <f>+IF(F43="vet.",H43*J43," ")</f>
        <v xml:space="preserve"> </v>
      </c>
      <c r="M43" s="84"/>
    </row>
    <row r="44" spans="1:13" ht="15.75" x14ac:dyDescent="0.25">
      <c r="A44" s="73"/>
      <c r="B44" s="37"/>
      <c r="C44" s="38"/>
      <c r="D44" s="37"/>
      <c r="E44" s="73"/>
      <c r="F44" s="73"/>
      <c r="G44" s="37"/>
      <c r="H44" s="37"/>
      <c r="I44" s="37"/>
      <c r="J44" s="19"/>
      <c r="K44" s="58"/>
      <c r="L44" s="58"/>
      <c r="M44" s="29"/>
    </row>
    <row r="45" spans="1:13" s="30" customFormat="1" ht="15.75" x14ac:dyDescent="0.25">
      <c r="A45" s="168"/>
      <c r="B45" s="32"/>
      <c r="C45" s="36" t="s">
        <v>40</v>
      </c>
      <c r="D45" s="34"/>
      <c r="E45" s="35"/>
      <c r="F45" s="35"/>
      <c r="G45" s="34"/>
      <c r="H45" s="34"/>
      <c r="I45" s="34"/>
      <c r="J45" s="36" t="s">
        <v>38</v>
      </c>
      <c r="K45" s="37"/>
      <c r="L45" s="38"/>
      <c r="M45" s="29"/>
    </row>
    <row r="46" spans="1:13" ht="15.75" x14ac:dyDescent="0.25">
      <c r="A46" s="89" t="s">
        <v>287</v>
      </c>
      <c r="B46" s="87" t="s">
        <v>8</v>
      </c>
      <c r="C46" s="88" t="s">
        <v>9</v>
      </c>
      <c r="D46" s="88" t="s">
        <v>10</v>
      </c>
      <c r="E46" s="89" t="s">
        <v>11</v>
      </c>
      <c r="F46" s="89" t="s">
        <v>12</v>
      </c>
      <c r="G46" s="87" t="s">
        <v>13</v>
      </c>
      <c r="H46" s="87" t="s">
        <v>14</v>
      </c>
      <c r="I46" s="87" t="s">
        <v>15</v>
      </c>
      <c r="J46" s="91" t="s">
        <v>82</v>
      </c>
      <c r="K46" s="92" t="s">
        <v>286</v>
      </c>
      <c r="L46" s="92" t="s">
        <v>276</v>
      </c>
      <c r="M46" s="106"/>
    </row>
    <row r="47" spans="1:13" ht="15.75" x14ac:dyDescent="0.25">
      <c r="A47" s="98">
        <v>1</v>
      </c>
      <c r="B47" s="96" t="s">
        <v>41</v>
      </c>
      <c r="C47" s="97">
        <v>1996</v>
      </c>
      <c r="D47" s="96" t="s">
        <v>22</v>
      </c>
      <c r="E47" s="98" t="str">
        <f>IF(D47="B1",0.93," ")</f>
        <v xml:space="preserve"> </v>
      </c>
      <c r="F47" s="98"/>
      <c r="G47" s="97" t="str">
        <f>+IF(F47="vet.",2022-C47," ")</f>
        <v xml:space="preserve"> </v>
      </c>
      <c r="H47" s="96"/>
      <c r="I47" s="96" t="s">
        <v>28</v>
      </c>
      <c r="J47" s="99">
        <v>6.6516203703703702E-4</v>
      </c>
      <c r="K47" s="100">
        <f t="shared" ref="K47:K48" si="6">+IF(D47="b1",J47*E47,J47)</f>
        <v>6.6516203703703702E-4</v>
      </c>
      <c r="L47" s="100" t="str">
        <f>+IF(F47="vet.",H47*J47," ")</f>
        <v xml:space="preserve"> </v>
      </c>
      <c r="M47" s="84"/>
    </row>
    <row r="48" spans="1:13" ht="15.75" x14ac:dyDescent="0.25">
      <c r="A48" s="98">
        <v>2</v>
      </c>
      <c r="B48" s="96" t="s">
        <v>42</v>
      </c>
      <c r="C48" s="97">
        <v>2005</v>
      </c>
      <c r="D48" s="96" t="s">
        <v>22</v>
      </c>
      <c r="E48" s="98" t="str">
        <f>IF(D48="B1",0.93," ")</f>
        <v xml:space="preserve"> </v>
      </c>
      <c r="F48" s="98"/>
      <c r="G48" s="97" t="str">
        <f>+IF(F48="vet.",2022-C48," ")</f>
        <v xml:space="preserve"> </v>
      </c>
      <c r="H48" s="97"/>
      <c r="I48" s="96" t="s">
        <v>28</v>
      </c>
      <c r="J48" s="99">
        <v>7.7731481481481477E-4</v>
      </c>
      <c r="K48" s="100">
        <f t="shared" si="6"/>
        <v>7.7731481481481477E-4</v>
      </c>
      <c r="L48" s="100" t="str">
        <f>+IF(F48="vet.",H48*J48," ")</f>
        <v xml:space="preserve"> </v>
      </c>
      <c r="M48" s="84"/>
    </row>
    <row r="49" spans="1:13" s="7" customFormat="1" ht="15.75" x14ac:dyDescent="0.25">
      <c r="A49" s="73"/>
      <c r="B49" s="37"/>
      <c r="C49" s="38"/>
      <c r="D49" s="37"/>
      <c r="E49" s="73"/>
      <c r="F49" s="73"/>
      <c r="G49" s="38"/>
      <c r="H49" s="38"/>
      <c r="I49" s="37"/>
      <c r="J49" s="19"/>
      <c r="K49" s="58"/>
      <c r="L49" s="58"/>
      <c r="M49" s="29"/>
    </row>
    <row r="50" spans="1:13" s="30" customFormat="1" ht="15.75" x14ac:dyDescent="0.25">
      <c r="A50" s="168"/>
      <c r="B50" s="37"/>
      <c r="C50" s="36" t="s">
        <v>43</v>
      </c>
      <c r="D50" s="32"/>
      <c r="E50" s="35"/>
      <c r="F50" s="35"/>
      <c r="G50" s="32"/>
      <c r="H50" s="32"/>
      <c r="I50" s="34"/>
      <c r="J50" s="36" t="s">
        <v>6</v>
      </c>
      <c r="K50" s="37"/>
      <c r="L50" s="38"/>
      <c r="M50" s="29"/>
    </row>
    <row r="51" spans="1:13" ht="15.75" x14ac:dyDescent="0.25">
      <c r="A51" s="89" t="s">
        <v>287</v>
      </c>
      <c r="B51" s="87" t="s">
        <v>8</v>
      </c>
      <c r="C51" s="88" t="s">
        <v>9</v>
      </c>
      <c r="D51" s="88" t="s">
        <v>10</v>
      </c>
      <c r="E51" s="89" t="s">
        <v>11</v>
      </c>
      <c r="F51" s="89" t="s">
        <v>12</v>
      </c>
      <c r="G51" s="87" t="s">
        <v>13</v>
      </c>
      <c r="H51" s="87" t="s">
        <v>14</v>
      </c>
      <c r="I51" s="87" t="s">
        <v>15</v>
      </c>
      <c r="J51" s="91" t="s">
        <v>16</v>
      </c>
      <c r="K51" s="92" t="s">
        <v>286</v>
      </c>
      <c r="L51" s="92" t="s">
        <v>276</v>
      </c>
      <c r="M51" s="106"/>
    </row>
    <row r="52" spans="1:13" ht="15.75" x14ac:dyDescent="0.25">
      <c r="A52" s="98">
        <v>1</v>
      </c>
      <c r="B52" s="96" t="s">
        <v>27</v>
      </c>
      <c r="C52" s="97">
        <v>2007</v>
      </c>
      <c r="D52" s="96" t="s">
        <v>18</v>
      </c>
      <c r="E52" s="98">
        <f>IF(D52="B1",0.93," ")</f>
        <v>0.93</v>
      </c>
      <c r="F52" s="98"/>
      <c r="G52" s="97" t="str">
        <f>+IF(F52="vet.",2022-C52," ")</f>
        <v xml:space="preserve"> </v>
      </c>
      <c r="H52" s="96"/>
      <c r="I52" s="96" t="s">
        <v>28</v>
      </c>
      <c r="J52" s="99">
        <v>1.1163194444444443E-3</v>
      </c>
      <c r="K52" s="100">
        <f>+IF(D52="b1",J52*E52,J52)</f>
        <v>1.0381770833333332E-3</v>
      </c>
      <c r="L52" s="100" t="str">
        <f>+IF(F52="vet.",H52*J52," ")</f>
        <v xml:space="preserve"> </v>
      </c>
      <c r="M52" s="84"/>
    </row>
    <row r="53" spans="1:13" ht="15.75" x14ac:dyDescent="0.25">
      <c r="A53" s="98">
        <v>2</v>
      </c>
      <c r="B53" s="96" t="s">
        <v>44</v>
      </c>
      <c r="C53" s="97">
        <v>2006</v>
      </c>
      <c r="D53" s="96" t="s">
        <v>18</v>
      </c>
      <c r="E53" s="98">
        <f>IF(D53="B1",0.93," ")</f>
        <v>0.93</v>
      </c>
      <c r="F53" s="98"/>
      <c r="G53" s="97" t="str">
        <f>+IF(F53="vet.",2022-C53," ")</f>
        <v xml:space="preserve"> </v>
      </c>
      <c r="H53" s="96"/>
      <c r="I53" s="96" t="s">
        <v>45</v>
      </c>
      <c r="J53" s="99">
        <v>1.372337962962963E-3</v>
      </c>
      <c r="K53" s="100">
        <f>+IF(D53="b1",J53*E53,J53)</f>
        <v>1.2762743055555557E-3</v>
      </c>
      <c r="L53" s="100" t="str">
        <f>+IF(F53="vet.",H53*J53," ")</f>
        <v xml:space="preserve"> </v>
      </c>
      <c r="M53" s="84"/>
    </row>
    <row r="54" spans="1:13" ht="15.75" x14ac:dyDescent="0.25">
      <c r="A54" s="98">
        <v>3</v>
      </c>
      <c r="B54" s="96" t="s">
        <v>46</v>
      </c>
      <c r="C54" s="97">
        <v>1996</v>
      </c>
      <c r="D54" s="96" t="s">
        <v>22</v>
      </c>
      <c r="E54" s="98" t="str">
        <f>IF(D54="B1",0.93," ")</f>
        <v xml:space="preserve"> </v>
      </c>
      <c r="F54" s="98"/>
      <c r="G54" s="97" t="str">
        <f>+IF(F54="vet.",2022-C54," ")</f>
        <v xml:space="preserve"> </v>
      </c>
      <c r="H54" s="96"/>
      <c r="I54" s="96" t="s">
        <v>19</v>
      </c>
      <c r="J54" s="99">
        <v>1.2806712962962965E-3</v>
      </c>
      <c r="K54" s="100">
        <f>+IF(D54="b1",J54*E54,J54)</f>
        <v>1.2806712962962965E-3</v>
      </c>
      <c r="L54" s="100" t="str">
        <f>+IF(F54="vet.",H54*J54," ")</f>
        <v xml:space="preserve"> </v>
      </c>
      <c r="M54" s="84"/>
    </row>
    <row r="55" spans="1:13" s="7" customFormat="1" ht="15.75" x14ac:dyDescent="0.25">
      <c r="A55" s="73"/>
      <c r="B55" s="37"/>
      <c r="C55" s="38"/>
      <c r="D55" s="37"/>
      <c r="E55" s="73"/>
      <c r="F55" s="73"/>
      <c r="G55" s="37"/>
      <c r="H55" s="37"/>
      <c r="I55" s="37"/>
      <c r="J55" s="73"/>
      <c r="K55" s="37"/>
      <c r="L55" s="38"/>
      <c r="M55" s="29"/>
    </row>
    <row r="56" spans="1:13" s="30" customFormat="1" ht="15.75" x14ac:dyDescent="0.25">
      <c r="A56" s="169"/>
      <c r="B56" s="41"/>
      <c r="C56" s="14" t="s">
        <v>43</v>
      </c>
      <c r="D56" s="41"/>
      <c r="E56" s="15"/>
      <c r="F56" s="15"/>
      <c r="G56" s="41"/>
      <c r="H56" s="41"/>
      <c r="I56" s="26"/>
      <c r="J56" s="14" t="s">
        <v>38</v>
      </c>
      <c r="K56" s="27"/>
      <c r="L56" s="28"/>
      <c r="M56" s="43"/>
    </row>
    <row r="57" spans="1:13" ht="15.75" x14ac:dyDescent="0.25">
      <c r="A57" s="164" t="s">
        <v>287</v>
      </c>
      <c r="B57" s="76" t="s">
        <v>8</v>
      </c>
      <c r="C57" s="75" t="s">
        <v>9</v>
      </c>
      <c r="D57" s="75" t="s">
        <v>10</v>
      </c>
      <c r="E57" s="77"/>
      <c r="F57" s="77"/>
      <c r="G57" s="77"/>
      <c r="H57" s="77"/>
      <c r="I57" s="76" t="s">
        <v>15</v>
      </c>
      <c r="J57" s="75" t="s">
        <v>82</v>
      </c>
      <c r="K57" s="120"/>
      <c r="L57" s="79" t="s">
        <v>278</v>
      </c>
      <c r="M57" s="106"/>
    </row>
    <row r="58" spans="1:13" ht="15.75" x14ac:dyDescent="0.25">
      <c r="A58" s="165">
        <v>1</v>
      </c>
      <c r="B58" s="8" t="s">
        <v>151</v>
      </c>
      <c r="C58" s="80">
        <v>2006</v>
      </c>
      <c r="D58" s="80" t="s">
        <v>152</v>
      </c>
      <c r="E58" s="78"/>
      <c r="F58" s="78"/>
      <c r="G58" s="78"/>
      <c r="H58" s="78"/>
      <c r="I58" s="8" t="s">
        <v>85</v>
      </c>
      <c r="J58" s="80" t="s">
        <v>153</v>
      </c>
      <c r="K58" s="96"/>
      <c r="L58" s="82" t="s">
        <v>154</v>
      </c>
      <c r="M58" s="84"/>
    </row>
    <row r="59" spans="1:13" ht="15.75" x14ac:dyDescent="0.25">
      <c r="A59" s="165">
        <v>2</v>
      </c>
      <c r="B59" s="8" t="s">
        <v>143</v>
      </c>
      <c r="C59" s="80">
        <v>1960</v>
      </c>
      <c r="D59" s="80" t="s">
        <v>156</v>
      </c>
      <c r="E59" s="78"/>
      <c r="F59" s="78"/>
      <c r="G59" s="78"/>
      <c r="H59" s="78"/>
      <c r="I59" s="8" t="s">
        <v>144</v>
      </c>
      <c r="J59" s="80" t="s">
        <v>157</v>
      </c>
      <c r="K59" s="96"/>
      <c r="L59" s="82" t="s">
        <v>149</v>
      </c>
      <c r="M59" s="84"/>
    </row>
    <row r="60" spans="1:13" ht="15.75" x14ac:dyDescent="0.25">
      <c r="A60" s="169"/>
      <c r="B60" s="41"/>
      <c r="C60" s="42"/>
      <c r="D60" s="41"/>
      <c r="E60" s="15"/>
      <c r="F60" s="15"/>
      <c r="G60" s="41"/>
      <c r="H60" s="41"/>
      <c r="I60" s="26"/>
      <c r="J60" s="30"/>
      <c r="K60" s="27"/>
      <c r="L60" s="28"/>
      <c r="M60" s="43"/>
    </row>
    <row r="61" spans="1:13" s="30" customFormat="1" ht="15.75" x14ac:dyDescent="0.25">
      <c r="A61" s="17"/>
      <c r="B61" s="24"/>
      <c r="C61" s="45" t="s">
        <v>43</v>
      </c>
      <c r="D61" s="24"/>
      <c r="E61" s="44"/>
      <c r="F61" s="44"/>
      <c r="G61" s="24"/>
      <c r="H61" s="24"/>
      <c r="I61" s="25"/>
      <c r="J61" s="45" t="s">
        <v>38</v>
      </c>
      <c r="K61" s="46"/>
      <c r="L61" s="47"/>
      <c r="M61" s="48"/>
    </row>
    <row r="62" spans="1:13" ht="15.75" x14ac:dyDescent="0.25">
      <c r="A62" s="89" t="s">
        <v>287</v>
      </c>
      <c r="B62" s="87" t="s">
        <v>8</v>
      </c>
      <c r="C62" s="88" t="s">
        <v>9</v>
      </c>
      <c r="D62" s="88" t="s">
        <v>10</v>
      </c>
      <c r="E62" s="89" t="s">
        <v>11</v>
      </c>
      <c r="F62" s="89" t="s">
        <v>12</v>
      </c>
      <c r="G62" s="87" t="s">
        <v>13</v>
      </c>
      <c r="H62" s="87" t="s">
        <v>14</v>
      </c>
      <c r="I62" s="87" t="s">
        <v>15</v>
      </c>
      <c r="J62" s="91" t="s">
        <v>82</v>
      </c>
      <c r="K62" s="92" t="s">
        <v>286</v>
      </c>
      <c r="L62" s="92" t="s">
        <v>276</v>
      </c>
      <c r="M62" s="106"/>
    </row>
    <row r="63" spans="1:13" ht="15.75" x14ac:dyDescent="0.25">
      <c r="A63" s="98">
        <v>1</v>
      </c>
      <c r="B63" s="96" t="s">
        <v>47</v>
      </c>
      <c r="C63" s="97">
        <v>1980</v>
      </c>
      <c r="D63" s="96" t="s">
        <v>22</v>
      </c>
      <c r="E63" s="98" t="str">
        <f t="shared" ref="E63" si="7">IF(D63="B1",0.93," ")</f>
        <v xml:space="preserve"> </v>
      </c>
      <c r="F63" s="98"/>
      <c r="G63" s="97" t="str">
        <f>+IF(F63="vet.",2022-C63," ")</f>
        <v xml:space="preserve"> </v>
      </c>
      <c r="H63" s="96"/>
      <c r="I63" s="96" t="s">
        <v>24</v>
      </c>
      <c r="J63" s="99">
        <v>1.5611111111111112E-3</v>
      </c>
      <c r="K63" s="100">
        <f t="shared" ref="K63" si="8">+IF(D63="b1",J63*E63,J63)</f>
        <v>1.5611111111111112E-3</v>
      </c>
      <c r="L63" s="100" t="str">
        <f>+IF(F63="vet.",H63*J63," ")</f>
        <v xml:space="preserve"> </v>
      </c>
      <c r="M63" s="84"/>
    </row>
    <row r="64" spans="1:13" ht="15.75" x14ac:dyDescent="0.25">
      <c r="A64" s="73"/>
      <c r="B64" s="37"/>
      <c r="C64" s="38"/>
      <c r="D64" s="37"/>
      <c r="E64" s="73"/>
      <c r="F64" s="73"/>
      <c r="G64" s="38"/>
      <c r="H64" s="37"/>
      <c r="I64" s="37"/>
      <c r="J64" s="19"/>
      <c r="K64" s="58"/>
      <c r="L64" s="58"/>
      <c r="M64" s="29"/>
    </row>
    <row r="65" spans="1:13" ht="15.75" x14ac:dyDescent="0.25">
      <c r="A65" s="73"/>
      <c r="B65" s="37"/>
      <c r="C65" s="38"/>
      <c r="D65" s="37"/>
      <c r="E65" s="73"/>
      <c r="F65" s="73"/>
      <c r="G65" s="38"/>
      <c r="H65" s="37"/>
      <c r="I65" s="37"/>
      <c r="J65" s="19"/>
      <c r="K65" s="58"/>
      <c r="L65" s="58"/>
      <c r="M65" s="29"/>
    </row>
    <row r="66" spans="1:13" s="59" customFormat="1" ht="15.75" x14ac:dyDescent="0.25">
      <c r="A66" s="170"/>
      <c r="B66" s="29"/>
      <c r="C66" s="70" t="s">
        <v>49</v>
      </c>
      <c r="D66" s="55"/>
      <c r="E66" s="29"/>
      <c r="F66" s="55"/>
      <c r="G66" s="55"/>
      <c r="H66" s="57"/>
      <c r="I66" s="55"/>
      <c r="J66" s="56" t="s">
        <v>6</v>
      </c>
      <c r="K66" s="58"/>
      <c r="L66" s="58"/>
      <c r="M66" s="29"/>
    </row>
    <row r="67" spans="1:13" ht="15.75" x14ac:dyDescent="0.25">
      <c r="A67" s="164" t="s">
        <v>287</v>
      </c>
      <c r="B67" s="76" t="s">
        <v>8</v>
      </c>
      <c r="C67" s="75" t="s">
        <v>9</v>
      </c>
      <c r="D67" s="75" t="s">
        <v>10</v>
      </c>
      <c r="E67" s="77"/>
      <c r="F67" s="77"/>
      <c r="G67" s="77"/>
      <c r="H67" s="77"/>
      <c r="I67" s="76" t="s">
        <v>15</v>
      </c>
      <c r="J67" s="75" t="s">
        <v>82</v>
      </c>
      <c r="K67" s="121"/>
      <c r="L67" s="79" t="s">
        <v>278</v>
      </c>
      <c r="M67" s="106"/>
    </row>
    <row r="68" spans="1:13" ht="15.75" x14ac:dyDescent="0.25">
      <c r="A68" s="165">
        <v>1</v>
      </c>
      <c r="B68" s="8" t="s">
        <v>84</v>
      </c>
      <c r="C68" s="80">
        <v>2007</v>
      </c>
      <c r="D68" s="80" t="s">
        <v>86</v>
      </c>
      <c r="E68" s="78"/>
      <c r="F68" s="78"/>
      <c r="G68" s="78"/>
      <c r="H68" s="78"/>
      <c r="I68" s="8" t="s">
        <v>85</v>
      </c>
      <c r="J68" s="80" t="s">
        <v>282</v>
      </c>
      <c r="K68" s="100"/>
      <c r="L68" s="82" t="s">
        <v>158</v>
      </c>
      <c r="M68" s="84"/>
    </row>
    <row r="69" spans="1:13" ht="15.75" x14ac:dyDescent="0.25">
      <c r="A69" s="165">
        <v>2</v>
      </c>
      <c r="B69" s="8" t="s">
        <v>159</v>
      </c>
      <c r="C69" s="80">
        <v>2000</v>
      </c>
      <c r="D69" s="80" t="s">
        <v>156</v>
      </c>
      <c r="E69" s="78"/>
      <c r="F69" s="78"/>
      <c r="G69" s="78"/>
      <c r="H69" s="78"/>
      <c r="I69" s="8" t="s">
        <v>275</v>
      </c>
      <c r="J69" s="80" t="s">
        <v>160</v>
      </c>
      <c r="K69" s="100"/>
      <c r="L69" s="82" t="s">
        <v>161</v>
      </c>
      <c r="M69" s="84"/>
    </row>
    <row r="70" spans="1:13" s="7" customFormat="1" ht="15.75" x14ac:dyDescent="0.25">
      <c r="A70" s="73"/>
      <c r="B70" s="37"/>
      <c r="C70" s="38"/>
      <c r="D70" s="37"/>
      <c r="E70" s="73"/>
      <c r="F70" s="73"/>
      <c r="G70" s="38"/>
      <c r="H70" s="37"/>
      <c r="I70" s="37"/>
      <c r="J70" s="19"/>
      <c r="K70" s="58"/>
      <c r="L70" s="58"/>
      <c r="M70" s="29"/>
    </row>
    <row r="71" spans="1:13" s="59" customFormat="1" ht="15.75" x14ac:dyDescent="0.25">
      <c r="A71" s="171"/>
      <c r="B71" s="41"/>
      <c r="C71" s="14" t="s">
        <v>49</v>
      </c>
      <c r="D71" s="41"/>
      <c r="E71" s="41"/>
      <c r="F71" s="41"/>
      <c r="G71" s="41"/>
      <c r="H71" s="41"/>
      <c r="I71" s="41"/>
      <c r="J71" s="42" t="s">
        <v>6</v>
      </c>
      <c r="K71" s="28"/>
      <c r="L71" s="28"/>
      <c r="M71" s="61"/>
    </row>
    <row r="72" spans="1:13" ht="15.75" x14ac:dyDescent="0.25">
      <c r="A72" s="125" t="s">
        <v>287</v>
      </c>
      <c r="B72" s="123" t="s">
        <v>8</v>
      </c>
      <c r="C72" s="124" t="s">
        <v>9</v>
      </c>
      <c r="D72" s="124" t="s">
        <v>10</v>
      </c>
      <c r="E72" s="125" t="s">
        <v>11</v>
      </c>
      <c r="F72" s="125" t="s">
        <v>12</v>
      </c>
      <c r="G72" s="123" t="s">
        <v>13</v>
      </c>
      <c r="H72" s="123" t="s">
        <v>14</v>
      </c>
      <c r="I72" s="126" t="s">
        <v>15</v>
      </c>
      <c r="J72" s="127" t="s">
        <v>82</v>
      </c>
      <c r="K72" s="128" t="s">
        <v>286</v>
      </c>
      <c r="L72" s="129" t="s">
        <v>276</v>
      </c>
      <c r="M72" s="130"/>
    </row>
    <row r="73" spans="1:13" ht="15.75" x14ac:dyDescent="0.25">
      <c r="A73" s="98">
        <v>1</v>
      </c>
      <c r="B73" s="96" t="s">
        <v>50</v>
      </c>
      <c r="C73" s="97">
        <v>1998</v>
      </c>
      <c r="D73" s="96" t="s">
        <v>22</v>
      </c>
      <c r="E73" s="98" t="str">
        <f>IF(D73="B1",0.93," ")</f>
        <v xml:space="preserve"> </v>
      </c>
      <c r="F73" s="98"/>
      <c r="G73" s="96"/>
      <c r="H73" s="96"/>
      <c r="I73" s="96" t="s">
        <v>30</v>
      </c>
      <c r="J73" s="99">
        <v>8.2662037037037036E-4</v>
      </c>
      <c r="K73" s="100">
        <f>+IF(D73="b1",J73*E73,J73)</f>
        <v>8.2662037037037036E-4</v>
      </c>
      <c r="L73" s="100" t="str">
        <f>+IF(F73="vet.",H73*J73," ")</f>
        <v xml:space="preserve"> </v>
      </c>
      <c r="M73" s="84"/>
    </row>
    <row r="74" spans="1:13" ht="15.75" x14ac:dyDescent="0.25">
      <c r="A74" s="98">
        <v>2</v>
      </c>
      <c r="B74" s="96" t="s">
        <v>44</v>
      </c>
      <c r="C74" s="97">
        <v>2006</v>
      </c>
      <c r="D74" s="96" t="s">
        <v>18</v>
      </c>
      <c r="E74" s="98">
        <f>IF(D74="B1",0.93," ")</f>
        <v>0.93</v>
      </c>
      <c r="F74" s="98"/>
      <c r="G74" s="96"/>
      <c r="H74" s="96"/>
      <c r="I74" s="96" t="s">
        <v>51</v>
      </c>
      <c r="J74" s="99">
        <v>1.2583333333333333E-3</v>
      </c>
      <c r="K74" s="100">
        <f>+IF(D74="b1",J74*E74,J74)</f>
        <v>1.1702500000000001E-3</v>
      </c>
      <c r="L74" s="100" t="str">
        <f>+IF(F74="vet.",H74*J74," ")</f>
        <v xml:space="preserve"> </v>
      </c>
      <c r="M74" s="84"/>
    </row>
    <row r="75" spans="1:13" ht="15.75" x14ac:dyDescent="0.25">
      <c r="A75" s="98">
        <v>3</v>
      </c>
      <c r="B75" s="96" t="s">
        <v>33</v>
      </c>
      <c r="C75" s="97">
        <v>1998</v>
      </c>
      <c r="D75" s="96" t="s">
        <v>18</v>
      </c>
      <c r="E75" s="98">
        <f>IF(D75="B1",0.93," ")</f>
        <v>0.93</v>
      </c>
      <c r="F75" s="98"/>
      <c r="G75" s="96"/>
      <c r="H75" s="96"/>
      <c r="I75" s="96" t="s">
        <v>30</v>
      </c>
      <c r="J75" s="99">
        <v>1.3032407407407409E-3</v>
      </c>
      <c r="K75" s="100">
        <f>+IF(D75="b1",J75*E75,J75)</f>
        <v>1.212013888888889E-3</v>
      </c>
      <c r="L75" s="100" t="str">
        <f>+IF(F75="vet.",H75*J75," ")</f>
        <v xml:space="preserve"> </v>
      </c>
      <c r="M75" s="84"/>
    </row>
    <row r="76" spans="1:13" ht="15.75" x14ac:dyDescent="0.25">
      <c r="A76" s="98">
        <v>4</v>
      </c>
      <c r="B76" s="96" t="s">
        <v>52</v>
      </c>
      <c r="C76" s="97">
        <v>2007</v>
      </c>
      <c r="D76" s="96" t="s">
        <v>22</v>
      </c>
      <c r="E76" s="98" t="str">
        <f>IF(D76="B1",0.93," ")</f>
        <v xml:space="preserve"> </v>
      </c>
      <c r="F76" s="98"/>
      <c r="G76" s="96"/>
      <c r="H76" s="96"/>
      <c r="I76" s="96" t="s">
        <v>51</v>
      </c>
      <c r="J76" s="99">
        <v>1.3010416666666667E-3</v>
      </c>
      <c r="K76" s="100">
        <f>+IF(D76="b1",J76*E76,J76)</f>
        <v>1.3010416666666667E-3</v>
      </c>
      <c r="L76" s="100" t="str">
        <f>+IF(F76="vet.",H76*J76," ")</f>
        <v xml:space="preserve"> </v>
      </c>
      <c r="M76" s="84"/>
    </row>
    <row r="77" spans="1:13" s="7" customFormat="1" ht="15.75" x14ac:dyDescent="0.25">
      <c r="A77" s="73"/>
      <c r="B77" s="37"/>
      <c r="C77" s="38"/>
      <c r="D77" s="37"/>
      <c r="E77" s="73"/>
      <c r="F77" s="73"/>
      <c r="G77" s="37"/>
      <c r="H77" s="37"/>
      <c r="I77" s="37"/>
      <c r="J77" s="19"/>
      <c r="K77" s="58"/>
      <c r="L77" s="58"/>
      <c r="M77" s="29"/>
    </row>
    <row r="78" spans="1:13" s="59" customFormat="1" ht="15.75" x14ac:dyDescent="0.25">
      <c r="A78" s="169"/>
      <c r="B78" s="41"/>
      <c r="C78" s="14" t="s">
        <v>49</v>
      </c>
      <c r="D78" s="41"/>
      <c r="E78" s="41"/>
      <c r="F78" s="41"/>
      <c r="G78" s="41"/>
      <c r="H78" s="41"/>
      <c r="I78" s="41"/>
      <c r="J78" s="42" t="s">
        <v>38</v>
      </c>
      <c r="K78" s="28"/>
      <c r="L78" s="28"/>
      <c r="M78" s="43"/>
    </row>
    <row r="79" spans="1:13" s="6" customFormat="1" ht="15.75" x14ac:dyDescent="0.25">
      <c r="A79" s="89" t="s">
        <v>287</v>
      </c>
      <c r="B79" s="87" t="s">
        <v>8</v>
      </c>
      <c r="C79" s="88" t="s">
        <v>9</v>
      </c>
      <c r="D79" s="88" t="s">
        <v>10</v>
      </c>
      <c r="E79" s="89" t="s">
        <v>11</v>
      </c>
      <c r="F79" s="89" t="s">
        <v>12</v>
      </c>
      <c r="G79" s="87" t="s">
        <v>13</v>
      </c>
      <c r="H79" s="87" t="s">
        <v>14</v>
      </c>
      <c r="I79" s="87" t="s">
        <v>15</v>
      </c>
      <c r="J79" s="91" t="s">
        <v>82</v>
      </c>
      <c r="K79" s="92" t="s">
        <v>286</v>
      </c>
      <c r="L79" s="92" t="s">
        <v>276</v>
      </c>
      <c r="M79" s="106"/>
    </row>
    <row r="80" spans="1:13" ht="15.75" x14ac:dyDescent="0.25">
      <c r="A80" s="165">
        <v>1</v>
      </c>
      <c r="B80" s="8" t="s">
        <v>163</v>
      </c>
      <c r="C80" s="80">
        <v>1971</v>
      </c>
      <c r="D80" s="80" t="s">
        <v>152</v>
      </c>
      <c r="E80" s="78"/>
      <c r="F80" s="78"/>
      <c r="G80" s="78"/>
      <c r="H80" s="78"/>
      <c r="I80" s="8" t="s">
        <v>164</v>
      </c>
      <c r="J80" s="80" t="s">
        <v>165</v>
      </c>
      <c r="K80" s="119"/>
      <c r="L80" s="82" t="s">
        <v>166</v>
      </c>
      <c r="M80" s="84"/>
    </row>
    <row r="81" spans="1:13" s="7" customFormat="1" ht="15.75" x14ac:dyDescent="0.25">
      <c r="A81" s="52"/>
      <c r="B81" s="50"/>
      <c r="C81" s="54"/>
      <c r="D81" s="54"/>
      <c r="E81" s="52"/>
      <c r="F81" s="52"/>
      <c r="G81" s="50"/>
      <c r="H81" s="50"/>
      <c r="I81" s="50"/>
      <c r="J81" s="53"/>
      <c r="K81" s="51"/>
      <c r="L81" s="51"/>
      <c r="M81" s="29"/>
    </row>
    <row r="82" spans="1:13" s="59" customFormat="1" ht="15.75" x14ac:dyDescent="0.25">
      <c r="A82" s="52"/>
      <c r="B82" s="54"/>
      <c r="C82" s="36" t="s">
        <v>49</v>
      </c>
      <c r="D82" s="32"/>
      <c r="E82" s="32"/>
      <c r="F82" s="32"/>
      <c r="G82" s="32"/>
      <c r="H82" s="32"/>
      <c r="I82" s="32"/>
      <c r="J82" s="33" t="s">
        <v>38</v>
      </c>
      <c r="K82" s="51"/>
      <c r="L82" s="51"/>
      <c r="M82" s="29"/>
    </row>
    <row r="83" spans="1:13" ht="15.75" x14ac:dyDescent="0.25">
      <c r="A83" s="89" t="s">
        <v>287</v>
      </c>
      <c r="B83" s="87" t="s">
        <v>8</v>
      </c>
      <c r="C83" s="88" t="s">
        <v>9</v>
      </c>
      <c r="D83" s="88" t="s">
        <v>10</v>
      </c>
      <c r="E83" s="89" t="s">
        <v>11</v>
      </c>
      <c r="F83" s="89" t="s">
        <v>12</v>
      </c>
      <c r="G83" s="87" t="s">
        <v>13</v>
      </c>
      <c r="H83" s="87" t="s">
        <v>14</v>
      </c>
      <c r="I83" s="87" t="s">
        <v>15</v>
      </c>
      <c r="J83" s="91" t="s">
        <v>82</v>
      </c>
      <c r="K83" s="92" t="s">
        <v>286</v>
      </c>
      <c r="L83" s="92" t="s">
        <v>276</v>
      </c>
      <c r="M83" s="106"/>
    </row>
    <row r="84" spans="1:13" ht="15.75" x14ac:dyDescent="0.25">
      <c r="A84" s="98">
        <v>1</v>
      </c>
      <c r="B84" s="96" t="s">
        <v>53</v>
      </c>
      <c r="C84" s="97">
        <v>2003</v>
      </c>
      <c r="D84" s="96" t="s">
        <v>48</v>
      </c>
      <c r="E84" s="98" t="str">
        <f>IF(D84="B1",0.93," ")</f>
        <v xml:space="preserve"> </v>
      </c>
      <c r="F84" s="98"/>
      <c r="G84" s="96"/>
      <c r="H84" s="96"/>
      <c r="I84" s="96" t="s">
        <v>54</v>
      </c>
      <c r="J84" s="99">
        <v>9.8321759259259261E-4</v>
      </c>
      <c r="K84" s="100">
        <f>+IF(D84="b1",J84*E84,J84)</f>
        <v>9.8321759259259261E-4</v>
      </c>
      <c r="L84" s="100" t="str">
        <f>+IF(F84="vet.",H84*J84," ")</f>
        <v xml:space="preserve"> </v>
      </c>
      <c r="M84" s="84"/>
    </row>
    <row r="85" spans="1:13" ht="15.75" x14ac:dyDescent="0.25">
      <c r="A85" s="98">
        <v>2</v>
      </c>
      <c r="B85" s="96" t="s">
        <v>55</v>
      </c>
      <c r="C85" s="97">
        <v>1996</v>
      </c>
      <c r="D85" s="96" t="s">
        <v>22</v>
      </c>
      <c r="E85" s="98" t="str">
        <f>IF(D85="B1",0.93," ")</f>
        <v xml:space="preserve"> </v>
      </c>
      <c r="F85" s="98"/>
      <c r="G85" s="96"/>
      <c r="H85" s="96"/>
      <c r="I85" s="96" t="s">
        <v>19</v>
      </c>
      <c r="J85" s="99">
        <v>1.3025462962962962E-3</v>
      </c>
      <c r="K85" s="100">
        <f>+IF(D85="b1",J85*E85,J85)</f>
        <v>1.3025462962962962E-3</v>
      </c>
      <c r="L85" s="100" t="str">
        <f>+IF(F85="vet.",H85*J85," ")</f>
        <v xml:space="preserve"> </v>
      </c>
      <c r="M85" s="84"/>
    </row>
    <row r="86" spans="1:13" ht="15.75" x14ac:dyDescent="0.25">
      <c r="A86" s="98">
        <v>3</v>
      </c>
      <c r="B86" s="96" t="s">
        <v>56</v>
      </c>
      <c r="C86" s="97">
        <v>1991</v>
      </c>
      <c r="D86" s="96" t="s">
        <v>18</v>
      </c>
      <c r="E86" s="98">
        <f>IF(D86="B1",0.93," ")</f>
        <v>0.93</v>
      </c>
      <c r="F86" s="98"/>
      <c r="G86" s="96"/>
      <c r="H86" s="96"/>
      <c r="I86" s="96" t="s">
        <v>26</v>
      </c>
      <c r="J86" s="99">
        <v>1.4488425925925925E-3</v>
      </c>
      <c r="K86" s="100">
        <f>+IF(D86="b1",J86*E86,J86)</f>
        <v>1.3474236111111111E-3</v>
      </c>
      <c r="L86" s="100" t="str">
        <f>+IF(F86="vet.",H86*J86," ")</f>
        <v xml:space="preserve"> </v>
      </c>
      <c r="M86" s="84"/>
    </row>
    <row r="87" spans="1:13" ht="15.75" x14ac:dyDescent="0.25">
      <c r="A87" s="136"/>
      <c r="B87" s="133"/>
      <c r="C87" s="134"/>
      <c r="D87" s="133"/>
      <c r="E87" s="135"/>
      <c r="F87" s="136"/>
      <c r="G87" s="133"/>
      <c r="H87" s="133"/>
      <c r="I87" s="133"/>
      <c r="J87" s="137"/>
      <c r="K87" s="138"/>
      <c r="L87" s="139"/>
      <c r="M87" s="61"/>
    </row>
    <row r="88" spans="1:13" ht="15.75" x14ac:dyDescent="0.25">
      <c r="A88" s="172"/>
      <c r="B88" s="37"/>
      <c r="C88" s="38"/>
      <c r="D88" s="37"/>
      <c r="E88" s="53"/>
      <c r="F88" s="73"/>
      <c r="G88" s="37"/>
      <c r="H88" s="37"/>
      <c r="I88" s="37"/>
      <c r="J88" s="19"/>
      <c r="K88" s="58"/>
      <c r="L88" s="58"/>
      <c r="M88" s="43"/>
    </row>
    <row r="89" spans="1:13" s="11" customFormat="1" ht="15.75" x14ac:dyDescent="0.25">
      <c r="A89" s="71"/>
      <c r="B89" s="15"/>
      <c r="C89" s="14" t="s">
        <v>57</v>
      </c>
      <c r="D89" s="15"/>
      <c r="E89" s="15"/>
      <c r="F89" s="15"/>
      <c r="G89" s="15"/>
      <c r="H89" s="15"/>
      <c r="I89" s="15"/>
      <c r="J89" s="14" t="s">
        <v>6</v>
      </c>
      <c r="K89" s="16"/>
      <c r="L89" s="16"/>
      <c r="M89" s="72"/>
    </row>
    <row r="90" spans="1:13" ht="15.75" x14ac:dyDescent="0.25">
      <c r="A90" s="89" t="s">
        <v>287</v>
      </c>
      <c r="B90" s="87" t="s">
        <v>8</v>
      </c>
      <c r="C90" s="88" t="s">
        <v>9</v>
      </c>
      <c r="D90" s="88" t="s">
        <v>10</v>
      </c>
      <c r="E90" s="89" t="s">
        <v>11</v>
      </c>
      <c r="F90" s="89" t="s">
        <v>12</v>
      </c>
      <c r="G90" s="87" t="s">
        <v>13</v>
      </c>
      <c r="H90" s="87" t="s">
        <v>14</v>
      </c>
      <c r="I90" s="87" t="s">
        <v>15</v>
      </c>
      <c r="J90" s="91" t="s">
        <v>82</v>
      </c>
      <c r="K90" s="92" t="s">
        <v>286</v>
      </c>
      <c r="L90" s="92" t="s">
        <v>276</v>
      </c>
      <c r="M90" s="106"/>
    </row>
    <row r="91" spans="1:13" ht="15.75" x14ac:dyDescent="0.25">
      <c r="A91" s="98">
        <v>1</v>
      </c>
      <c r="B91" s="96" t="s">
        <v>58</v>
      </c>
      <c r="C91" s="97">
        <v>1980</v>
      </c>
      <c r="D91" s="96" t="s">
        <v>35</v>
      </c>
      <c r="E91" s="98" t="str">
        <f>IF(D91="B1",0.93," ")</f>
        <v xml:space="preserve"> </v>
      </c>
      <c r="F91" s="98"/>
      <c r="G91" s="97" t="str">
        <f>+IF(F91="vet.",2022-C91," ")</f>
        <v xml:space="preserve"> </v>
      </c>
      <c r="H91" s="96"/>
      <c r="I91" s="96" t="s">
        <v>24</v>
      </c>
      <c r="J91" s="99">
        <v>2.6618055555555557E-3</v>
      </c>
      <c r="K91" s="100">
        <f t="shared" ref="K91:K92" si="9">+IF(D91="b1",J91*E91,J91)</f>
        <v>2.6618055555555557E-3</v>
      </c>
      <c r="L91" s="100" t="str">
        <f>+IF(F91="vet.",H91*J91," ")</f>
        <v xml:space="preserve"> </v>
      </c>
      <c r="M91" s="84"/>
    </row>
    <row r="92" spans="1:13" ht="15.75" x14ac:dyDescent="0.25">
      <c r="A92" s="98">
        <v>2</v>
      </c>
      <c r="B92" s="96" t="s">
        <v>25</v>
      </c>
      <c r="C92" s="97">
        <v>1972</v>
      </c>
      <c r="D92" s="96" t="s">
        <v>18</v>
      </c>
      <c r="E92" s="98">
        <f>IF(D92="B1",0.93," ")</f>
        <v>0.93</v>
      </c>
      <c r="F92" s="98"/>
      <c r="G92" s="97" t="str">
        <f>+IF(F92="vet.",2022-C92," ")</f>
        <v xml:space="preserve"> </v>
      </c>
      <c r="H92" s="96"/>
      <c r="I92" s="96" t="s">
        <v>26</v>
      </c>
      <c r="J92" s="99">
        <v>3.1461805555555553E-3</v>
      </c>
      <c r="K92" s="100">
        <f t="shared" si="9"/>
        <v>2.9259479166666665E-3</v>
      </c>
      <c r="L92" s="100" t="str">
        <f>+IF(F92="vet.",H92*J92," ")</f>
        <v xml:space="preserve"> </v>
      </c>
      <c r="M92" s="84"/>
    </row>
    <row r="93" spans="1:13" s="7" customFormat="1" ht="15.75" x14ac:dyDescent="0.25">
      <c r="A93" s="73"/>
      <c r="B93" s="37"/>
      <c r="C93" s="38"/>
      <c r="D93" s="37"/>
      <c r="E93" s="73"/>
      <c r="F93" s="73"/>
      <c r="G93" s="38"/>
      <c r="H93" s="37"/>
      <c r="I93" s="37"/>
      <c r="J93" s="19"/>
      <c r="K93" s="58"/>
      <c r="L93" s="58"/>
      <c r="M93" s="29"/>
    </row>
    <row r="94" spans="1:13" s="20" customFormat="1" ht="15.75" x14ac:dyDescent="0.25">
      <c r="A94" s="73"/>
      <c r="B94" s="73"/>
      <c r="C94" s="36" t="s">
        <v>57</v>
      </c>
      <c r="D94" s="35"/>
      <c r="E94" s="35"/>
      <c r="F94" s="35"/>
      <c r="G94" s="35"/>
      <c r="H94" s="35"/>
      <c r="I94" s="35"/>
      <c r="J94" s="36" t="s">
        <v>38</v>
      </c>
      <c r="K94" s="73"/>
      <c r="L94" s="19"/>
    </row>
    <row r="95" spans="1:13" s="7" customFormat="1" ht="15.75" x14ac:dyDescent="0.25">
      <c r="A95" s="89" t="s">
        <v>287</v>
      </c>
      <c r="B95" s="87" t="s">
        <v>8</v>
      </c>
      <c r="C95" s="88" t="s">
        <v>9</v>
      </c>
      <c r="D95" s="88" t="s">
        <v>10</v>
      </c>
      <c r="E95" s="89" t="s">
        <v>11</v>
      </c>
      <c r="F95" s="89" t="s">
        <v>12</v>
      </c>
      <c r="G95" s="87" t="s">
        <v>13</v>
      </c>
      <c r="H95" s="87" t="s">
        <v>14</v>
      </c>
      <c r="I95" s="87" t="s">
        <v>15</v>
      </c>
      <c r="J95" s="91" t="s">
        <v>82</v>
      </c>
      <c r="K95" s="92" t="s">
        <v>286</v>
      </c>
      <c r="L95" s="92" t="s">
        <v>276</v>
      </c>
      <c r="M95" s="106"/>
    </row>
    <row r="96" spans="1:13" ht="15.75" x14ac:dyDescent="0.25">
      <c r="A96" s="98">
        <v>1</v>
      </c>
      <c r="B96" s="96" t="s">
        <v>42</v>
      </c>
      <c r="C96" s="97">
        <v>2005</v>
      </c>
      <c r="D96" s="96" t="s">
        <v>22</v>
      </c>
      <c r="E96" s="98" t="str">
        <f t="shared" ref="E96" si="10">IF(D96="B1",0.93," ")</f>
        <v xml:space="preserve"> </v>
      </c>
      <c r="F96" s="98"/>
      <c r="G96" s="97" t="str">
        <f>+IF(F96="vet.",2022-C96," ")</f>
        <v xml:space="preserve"> </v>
      </c>
      <c r="H96" s="96"/>
      <c r="I96" s="96" t="s">
        <v>28</v>
      </c>
      <c r="J96" s="99">
        <v>3.1685185185185184E-3</v>
      </c>
      <c r="K96" s="100">
        <f t="shared" ref="K96" si="11">+IF(D96="b1",J96*E96,J96)</f>
        <v>3.1685185185185184E-3</v>
      </c>
      <c r="L96" s="100" t="str">
        <f>+IF(F96="vet.",H96*J96," ")</f>
        <v xml:space="preserve"> </v>
      </c>
      <c r="M96" s="84"/>
    </row>
    <row r="97" spans="1:13" ht="15.75" x14ac:dyDescent="0.25">
      <c r="A97" s="73"/>
      <c r="B97" s="37"/>
      <c r="C97" s="38"/>
      <c r="D97" s="37"/>
      <c r="E97" s="73"/>
      <c r="F97" s="73"/>
      <c r="G97" s="38"/>
      <c r="H97" s="37"/>
      <c r="I97" s="37"/>
      <c r="J97" s="19"/>
      <c r="K97" s="58"/>
      <c r="L97" s="58"/>
      <c r="M97" s="29"/>
    </row>
    <row r="98" spans="1:13" ht="15.75" x14ac:dyDescent="0.25">
      <c r="A98" s="73"/>
      <c r="B98" s="37"/>
      <c r="C98" s="38"/>
      <c r="D98" s="37"/>
      <c r="E98" s="73"/>
      <c r="F98" s="73"/>
      <c r="G98" s="38"/>
      <c r="H98" s="37"/>
      <c r="I98" s="37"/>
      <c r="J98" s="19"/>
      <c r="K98" s="58"/>
      <c r="L98" s="58"/>
      <c r="M98" s="29"/>
    </row>
    <row r="99" spans="1:13" s="29" customFormat="1" ht="15.75" x14ac:dyDescent="0.25">
      <c r="A99" s="73"/>
      <c r="B99" s="38"/>
      <c r="C99" s="14" t="s">
        <v>59</v>
      </c>
      <c r="D99" s="41"/>
      <c r="E99" s="41"/>
      <c r="F99" s="41"/>
      <c r="G99" s="41"/>
      <c r="H99" s="41"/>
      <c r="I99" s="41"/>
      <c r="J99" s="42" t="s">
        <v>6</v>
      </c>
      <c r="K99" s="63"/>
      <c r="L99" s="58"/>
    </row>
    <row r="100" spans="1:13" ht="15.75" x14ac:dyDescent="0.25">
      <c r="A100" s="164" t="s">
        <v>287</v>
      </c>
      <c r="B100" s="76" t="s">
        <v>8</v>
      </c>
      <c r="C100" s="75" t="s">
        <v>9</v>
      </c>
      <c r="D100" s="75" t="s">
        <v>10</v>
      </c>
      <c r="E100" s="77"/>
      <c r="F100" s="77"/>
      <c r="G100" s="77"/>
      <c r="H100" s="77"/>
      <c r="I100" s="76" t="s">
        <v>15</v>
      </c>
      <c r="J100" s="75" t="s">
        <v>82</v>
      </c>
      <c r="K100" s="120"/>
      <c r="L100" s="79" t="s">
        <v>278</v>
      </c>
      <c r="M100" s="106"/>
    </row>
    <row r="101" spans="1:13" ht="15.75" x14ac:dyDescent="0.25">
      <c r="A101" s="165">
        <v>1</v>
      </c>
      <c r="B101" s="8" t="s">
        <v>168</v>
      </c>
      <c r="C101" s="80">
        <v>1981</v>
      </c>
      <c r="D101" s="80" t="s">
        <v>156</v>
      </c>
      <c r="E101" s="78"/>
      <c r="F101" s="78"/>
      <c r="G101" s="78"/>
      <c r="H101" s="78"/>
      <c r="I101" s="8" t="s">
        <v>125</v>
      </c>
      <c r="J101" s="80" t="s">
        <v>169</v>
      </c>
      <c r="K101" s="96"/>
      <c r="L101" s="82" t="s">
        <v>170</v>
      </c>
      <c r="M101" s="84"/>
    </row>
    <row r="102" spans="1:13" ht="15.75" x14ac:dyDescent="0.25">
      <c r="A102" s="165">
        <v>2</v>
      </c>
      <c r="B102" s="8" t="s">
        <v>172</v>
      </c>
      <c r="C102" s="80">
        <v>2008</v>
      </c>
      <c r="D102" s="80" t="s">
        <v>91</v>
      </c>
      <c r="E102" s="78"/>
      <c r="F102" s="78"/>
      <c r="G102" s="78"/>
      <c r="H102" s="78"/>
      <c r="I102" s="8" t="s">
        <v>173</v>
      </c>
      <c r="J102" s="80" t="s">
        <v>174</v>
      </c>
      <c r="K102" s="96"/>
      <c r="L102" s="82" t="s">
        <v>175</v>
      </c>
      <c r="M102" s="84"/>
    </row>
    <row r="103" spans="1:13" ht="15.75" x14ac:dyDescent="0.25">
      <c r="A103" s="165">
        <v>3</v>
      </c>
      <c r="B103" s="8" t="s">
        <v>177</v>
      </c>
      <c r="C103" s="80">
        <v>2003</v>
      </c>
      <c r="D103" s="80" t="s">
        <v>91</v>
      </c>
      <c r="E103" s="78"/>
      <c r="F103" s="78"/>
      <c r="G103" s="78"/>
      <c r="H103" s="78"/>
      <c r="I103" s="8" t="s">
        <v>173</v>
      </c>
      <c r="J103" s="80" t="s">
        <v>178</v>
      </c>
      <c r="K103" s="96"/>
      <c r="L103" s="82" t="s">
        <v>179</v>
      </c>
      <c r="M103" s="84"/>
    </row>
    <row r="104" spans="1:13" ht="15.75" x14ac:dyDescent="0.25">
      <c r="A104" s="165">
        <v>4</v>
      </c>
      <c r="B104" s="8" t="s">
        <v>117</v>
      </c>
      <c r="C104" s="80">
        <v>1966</v>
      </c>
      <c r="D104" s="80" t="s">
        <v>86</v>
      </c>
      <c r="E104" s="78"/>
      <c r="F104" s="78"/>
      <c r="G104" s="78"/>
      <c r="H104" s="78"/>
      <c r="I104" s="8" t="s">
        <v>85</v>
      </c>
      <c r="J104" s="80" t="s">
        <v>180</v>
      </c>
      <c r="K104" s="96"/>
      <c r="L104" s="82" t="s">
        <v>181</v>
      </c>
      <c r="M104" s="84"/>
    </row>
    <row r="105" spans="1:13" ht="15.75" x14ac:dyDescent="0.25">
      <c r="A105" s="165">
        <v>5</v>
      </c>
      <c r="B105" s="8" t="s">
        <v>159</v>
      </c>
      <c r="C105" s="80">
        <v>2000</v>
      </c>
      <c r="D105" s="80" t="s">
        <v>156</v>
      </c>
      <c r="E105" s="78"/>
      <c r="F105" s="78"/>
      <c r="G105" s="78"/>
      <c r="H105" s="78"/>
      <c r="I105" s="8" t="s">
        <v>275</v>
      </c>
      <c r="J105" s="80" t="s">
        <v>182</v>
      </c>
      <c r="K105" s="96"/>
      <c r="L105" s="82" t="s">
        <v>93</v>
      </c>
      <c r="M105" s="84"/>
    </row>
    <row r="106" spans="1:13" ht="15.75" x14ac:dyDescent="0.25">
      <c r="A106" s="165">
        <v>6</v>
      </c>
      <c r="B106" s="8" t="s">
        <v>183</v>
      </c>
      <c r="C106" s="80">
        <v>1977</v>
      </c>
      <c r="D106" s="80" t="s">
        <v>156</v>
      </c>
      <c r="E106" s="78"/>
      <c r="F106" s="78"/>
      <c r="G106" s="78"/>
      <c r="H106" s="78"/>
      <c r="I106" s="8" t="s">
        <v>184</v>
      </c>
      <c r="J106" s="80" t="s">
        <v>185</v>
      </c>
      <c r="K106" s="96"/>
      <c r="L106" s="82" t="s">
        <v>186</v>
      </c>
      <c r="M106" s="84"/>
    </row>
    <row r="107" spans="1:13" ht="15.75" x14ac:dyDescent="0.25">
      <c r="A107" s="165">
        <v>7</v>
      </c>
      <c r="B107" s="8" t="s">
        <v>121</v>
      </c>
      <c r="C107" s="80">
        <v>1999</v>
      </c>
      <c r="D107" s="80" t="s">
        <v>86</v>
      </c>
      <c r="E107" s="78"/>
      <c r="F107" s="78"/>
      <c r="G107" s="78"/>
      <c r="H107" s="78"/>
      <c r="I107" s="8" t="s">
        <v>275</v>
      </c>
      <c r="J107" s="80" t="s">
        <v>188</v>
      </c>
      <c r="K107" s="96"/>
      <c r="L107" s="82" t="s">
        <v>189</v>
      </c>
      <c r="M107" s="84"/>
    </row>
    <row r="108" spans="1:13" ht="15.75" x14ac:dyDescent="0.25">
      <c r="A108" s="165">
        <v>8</v>
      </c>
      <c r="B108" s="8" t="s">
        <v>190</v>
      </c>
      <c r="C108" s="80">
        <v>2004</v>
      </c>
      <c r="D108" s="80" t="s">
        <v>156</v>
      </c>
      <c r="E108" s="78"/>
      <c r="F108" s="78"/>
      <c r="G108" s="78"/>
      <c r="H108" s="78"/>
      <c r="I108" s="8" t="s">
        <v>125</v>
      </c>
      <c r="J108" s="80" t="s">
        <v>191</v>
      </c>
      <c r="K108" s="96"/>
      <c r="L108" s="82" t="s">
        <v>192</v>
      </c>
      <c r="M108" s="84"/>
    </row>
    <row r="109" spans="1:13" ht="15.75" x14ac:dyDescent="0.25">
      <c r="A109" s="165">
        <v>9</v>
      </c>
      <c r="B109" s="8" t="s">
        <v>90</v>
      </c>
      <c r="C109" s="80">
        <v>2001</v>
      </c>
      <c r="D109" s="80" t="s">
        <v>91</v>
      </c>
      <c r="E109" s="78"/>
      <c r="F109" s="78"/>
      <c r="G109" s="78"/>
      <c r="H109" s="78"/>
      <c r="I109" s="8" t="s">
        <v>275</v>
      </c>
      <c r="J109" s="80" t="s">
        <v>193</v>
      </c>
      <c r="K109" s="96"/>
      <c r="L109" s="82" t="s">
        <v>194</v>
      </c>
      <c r="M109" s="84"/>
    </row>
    <row r="110" spans="1:13" ht="15.75" x14ac:dyDescent="0.25">
      <c r="A110" s="165">
        <v>10</v>
      </c>
      <c r="B110" s="8" t="s">
        <v>195</v>
      </c>
      <c r="C110" s="80">
        <v>1998</v>
      </c>
      <c r="D110" s="80" t="s">
        <v>156</v>
      </c>
      <c r="E110" s="78"/>
      <c r="F110" s="78"/>
      <c r="G110" s="78"/>
      <c r="H110" s="78"/>
      <c r="I110" s="8" t="s">
        <v>196</v>
      </c>
      <c r="J110" s="80" t="s">
        <v>197</v>
      </c>
      <c r="K110" s="96"/>
      <c r="L110" s="82" t="s">
        <v>198</v>
      </c>
      <c r="M110" s="84"/>
    </row>
    <row r="111" spans="1:13" ht="15.75" x14ac:dyDescent="0.25">
      <c r="A111" s="165">
        <v>11</v>
      </c>
      <c r="B111" s="8" t="s">
        <v>200</v>
      </c>
      <c r="C111" s="80">
        <v>2009</v>
      </c>
      <c r="D111" s="80" t="s">
        <v>156</v>
      </c>
      <c r="E111" s="78"/>
      <c r="F111" s="78"/>
      <c r="G111" s="78"/>
      <c r="H111" s="78"/>
      <c r="I111" s="8" t="s">
        <v>85</v>
      </c>
      <c r="J111" s="80" t="s">
        <v>201</v>
      </c>
      <c r="K111" s="96"/>
      <c r="L111" s="82" t="s">
        <v>202</v>
      </c>
      <c r="M111" s="84"/>
    </row>
    <row r="112" spans="1:13" ht="15.75" x14ac:dyDescent="0.25">
      <c r="A112" s="165">
        <v>12</v>
      </c>
      <c r="B112" s="8" t="s">
        <v>124</v>
      </c>
      <c r="C112" s="80">
        <v>2005</v>
      </c>
      <c r="D112" s="80" t="s">
        <v>204</v>
      </c>
      <c r="E112" s="78"/>
      <c r="F112" s="78"/>
      <c r="G112" s="78"/>
      <c r="H112" s="78"/>
      <c r="I112" s="8" t="s">
        <v>125</v>
      </c>
      <c r="J112" s="80" t="s">
        <v>205</v>
      </c>
      <c r="K112" s="96"/>
      <c r="L112" s="82" t="s">
        <v>128</v>
      </c>
      <c r="M112" s="84"/>
    </row>
    <row r="113" spans="1:13" ht="15.75" x14ac:dyDescent="0.25">
      <c r="A113" s="165">
        <v>13</v>
      </c>
      <c r="B113" s="8" t="s">
        <v>206</v>
      </c>
      <c r="C113" s="80">
        <v>2007</v>
      </c>
      <c r="D113" s="80" t="s">
        <v>152</v>
      </c>
      <c r="E113" s="78"/>
      <c r="F113" s="78"/>
      <c r="G113" s="78"/>
      <c r="H113" s="78"/>
      <c r="I113" s="8" t="s">
        <v>85</v>
      </c>
      <c r="J113" s="80" t="s">
        <v>207</v>
      </c>
      <c r="K113" s="96"/>
      <c r="L113" s="82" t="s">
        <v>208</v>
      </c>
      <c r="M113" s="84"/>
    </row>
    <row r="114" spans="1:13" ht="15.75" x14ac:dyDescent="0.25">
      <c r="A114" s="165" t="s">
        <v>134</v>
      </c>
      <c r="B114" s="8" t="s">
        <v>135</v>
      </c>
      <c r="C114" s="80">
        <v>1983</v>
      </c>
      <c r="D114" s="80" t="s">
        <v>91</v>
      </c>
      <c r="E114" s="78"/>
      <c r="F114" s="78"/>
      <c r="G114" s="78"/>
      <c r="H114" s="78"/>
      <c r="I114" s="8" t="s">
        <v>85</v>
      </c>
      <c r="J114" s="80" t="s">
        <v>134</v>
      </c>
      <c r="K114" s="96"/>
      <c r="L114" s="82" t="s">
        <v>137</v>
      </c>
      <c r="M114" s="84"/>
    </row>
    <row r="115" spans="1:13" ht="15.75" x14ac:dyDescent="0.25">
      <c r="A115" s="165" t="s">
        <v>134</v>
      </c>
      <c r="B115" s="8" t="s">
        <v>209</v>
      </c>
      <c r="C115" s="80">
        <v>1954</v>
      </c>
      <c r="D115" s="80" t="s">
        <v>156</v>
      </c>
      <c r="E115" s="78"/>
      <c r="F115" s="78"/>
      <c r="G115" s="78"/>
      <c r="H115" s="78"/>
      <c r="I115" s="8" t="s">
        <v>144</v>
      </c>
      <c r="J115" s="80" t="s">
        <v>134</v>
      </c>
      <c r="K115" s="96"/>
      <c r="L115" s="82" t="s">
        <v>137</v>
      </c>
      <c r="M115" s="84"/>
    </row>
    <row r="116" spans="1:13" ht="15.75" x14ac:dyDescent="0.25">
      <c r="A116" s="169"/>
      <c r="B116" s="41"/>
      <c r="C116" s="42"/>
      <c r="D116" s="26"/>
      <c r="E116" s="15"/>
      <c r="F116" s="15"/>
      <c r="G116" s="26"/>
      <c r="H116" s="26"/>
      <c r="I116" s="26"/>
      <c r="J116" s="14"/>
      <c r="K116" s="27"/>
      <c r="L116" s="28"/>
      <c r="M116" s="43"/>
    </row>
    <row r="117" spans="1:13" s="59" customFormat="1" ht="15.75" x14ac:dyDescent="0.25">
      <c r="A117" s="168"/>
      <c r="B117" s="32"/>
      <c r="C117" s="36" t="s">
        <v>59</v>
      </c>
      <c r="D117" s="32"/>
      <c r="E117" s="32"/>
      <c r="F117" s="32"/>
      <c r="G117" s="32"/>
      <c r="H117" s="32"/>
      <c r="I117" s="32"/>
      <c r="J117" s="33" t="s">
        <v>6</v>
      </c>
      <c r="K117" s="38"/>
      <c r="L117" s="38"/>
      <c r="M117" s="29"/>
    </row>
    <row r="118" spans="1:13" ht="15.75" x14ac:dyDescent="0.25">
      <c r="A118" s="89" t="s">
        <v>287</v>
      </c>
      <c r="B118" s="87" t="s">
        <v>8</v>
      </c>
      <c r="C118" s="88" t="s">
        <v>9</v>
      </c>
      <c r="D118" s="88" t="s">
        <v>10</v>
      </c>
      <c r="E118" s="89" t="s">
        <v>11</v>
      </c>
      <c r="F118" s="89" t="s">
        <v>12</v>
      </c>
      <c r="G118" s="87" t="s">
        <v>13</v>
      </c>
      <c r="H118" s="87" t="s">
        <v>14</v>
      </c>
      <c r="I118" s="87" t="s">
        <v>15</v>
      </c>
      <c r="J118" s="91" t="s">
        <v>82</v>
      </c>
      <c r="K118" s="92" t="s">
        <v>286</v>
      </c>
      <c r="L118" s="92" t="s">
        <v>276</v>
      </c>
      <c r="M118" s="106" t="s">
        <v>280</v>
      </c>
    </row>
    <row r="119" spans="1:13" ht="15.75" x14ac:dyDescent="0.25">
      <c r="A119" s="98">
        <v>1</v>
      </c>
      <c r="B119" s="96" t="s">
        <v>50</v>
      </c>
      <c r="C119" s="97">
        <v>1998</v>
      </c>
      <c r="D119" s="96" t="s">
        <v>22</v>
      </c>
      <c r="E119" s="98" t="str">
        <f t="shared" ref="E119:E134" si="12">IF(D119="B1",0.93," ")</f>
        <v xml:space="preserve"> </v>
      </c>
      <c r="F119" s="98"/>
      <c r="G119" s="97" t="str">
        <f t="shared" ref="G119:G134" si="13">+IF(F119="vet.",2022-C119," ")</f>
        <v xml:space="preserve"> </v>
      </c>
      <c r="H119" s="96"/>
      <c r="I119" s="96" t="s">
        <v>30</v>
      </c>
      <c r="J119" s="99">
        <v>3.505787037037037E-4</v>
      </c>
      <c r="K119" s="100">
        <f t="shared" ref="K119:K133" si="14">+IF(D119="b1",J119*E119,J119)</f>
        <v>3.505787037037037E-4</v>
      </c>
      <c r="L119" s="100" t="str">
        <f t="shared" ref="L119:L134" si="15">+IF(F119="vet.",H119*J119," ")</f>
        <v xml:space="preserve"> </v>
      </c>
      <c r="M119" s="84"/>
    </row>
    <row r="120" spans="1:13" ht="15.75" x14ac:dyDescent="0.25">
      <c r="A120" s="98">
        <v>2</v>
      </c>
      <c r="B120" s="96" t="s">
        <v>27</v>
      </c>
      <c r="C120" s="97">
        <v>2007</v>
      </c>
      <c r="D120" s="96" t="s">
        <v>18</v>
      </c>
      <c r="E120" s="98">
        <f t="shared" si="12"/>
        <v>0.93</v>
      </c>
      <c r="F120" s="98"/>
      <c r="G120" s="97" t="str">
        <f t="shared" si="13"/>
        <v xml:space="preserve"> </v>
      </c>
      <c r="H120" s="96"/>
      <c r="I120" s="96" t="s">
        <v>28</v>
      </c>
      <c r="J120" s="99">
        <v>4.2083333333333333E-4</v>
      </c>
      <c r="K120" s="100">
        <f t="shared" si="14"/>
        <v>3.9137500000000001E-4</v>
      </c>
      <c r="L120" s="100" t="str">
        <f t="shared" si="15"/>
        <v xml:space="preserve"> </v>
      </c>
      <c r="M120" s="84"/>
    </row>
    <row r="121" spans="1:13" ht="15.75" x14ac:dyDescent="0.25">
      <c r="A121" s="98">
        <v>3</v>
      </c>
      <c r="B121" s="96" t="s">
        <v>17</v>
      </c>
      <c r="C121" s="97">
        <v>1996</v>
      </c>
      <c r="D121" s="96" t="s">
        <v>18</v>
      </c>
      <c r="E121" s="98">
        <f t="shared" si="12"/>
        <v>0.93</v>
      </c>
      <c r="F121" s="98"/>
      <c r="G121" s="97" t="str">
        <f t="shared" si="13"/>
        <v xml:space="preserve"> </v>
      </c>
      <c r="H121" s="96"/>
      <c r="I121" s="96" t="s">
        <v>19</v>
      </c>
      <c r="J121" s="99">
        <v>4.4155092592592596E-4</v>
      </c>
      <c r="K121" s="100">
        <f t="shared" si="14"/>
        <v>4.1064236111111119E-4</v>
      </c>
      <c r="L121" s="100" t="str">
        <f t="shared" si="15"/>
        <v xml:space="preserve"> </v>
      </c>
      <c r="M121" s="84"/>
    </row>
    <row r="122" spans="1:13" ht="15.75" x14ac:dyDescent="0.25">
      <c r="A122" s="98">
        <v>4</v>
      </c>
      <c r="B122" s="96" t="s">
        <v>33</v>
      </c>
      <c r="C122" s="97">
        <v>1998</v>
      </c>
      <c r="D122" s="96" t="s">
        <v>18</v>
      </c>
      <c r="E122" s="98">
        <f t="shared" si="12"/>
        <v>0.93</v>
      </c>
      <c r="F122" s="98"/>
      <c r="G122" s="97" t="str">
        <f t="shared" si="13"/>
        <v xml:space="preserve"> </v>
      </c>
      <c r="H122" s="96"/>
      <c r="I122" s="96" t="s">
        <v>30</v>
      </c>
      <c r="J122" s="99">
        <v>4.6643518518518518E-4</v>
      </c>
      <c r="K122" s="100">
        <f t="shared" si="14"/>
        <v>4.3378472222222223E-4</v>
      </c>
      <c r="L122" s="100" t="str">
        <f t="shared" si="15"/>
        <v xml:space="preserve"> </v>
      </c>
      <c r="M122" s="84"/>
    </row>
    <row r="123" spans="1:13" ht="15.75" x14ac:dyDescent="0.25">
      <c r="A123" s="98">
        <v>5</v>
      </c>
      <c r="B123" s="96" t="s">
        <v>60</v>
      </c>
      <c r="C123" s="97">
        <v>1991</v>
      </c>
      <c r="D123" s="96" t="s">
        <v>22</v>
      </c>
      <c r="E123" s="98" t="str">
        <f t="shared" si="12"/>
        <v xml:space="preserve"> </v>
      </c>
      <c r="F123" s="98"/>
      <c r="G123" s="97" t="str">
        <f t="shared" si="13"/>
        <v xml:space="preserve"> </v>
      </c>
      <c r="H123" s="96"/>
      <c r="I123" s="96" t="s">
        <v>24</v>
      </c>
      <c r="J123" s="99">
        <v>4.5243055555555558E-4</v>
      </c>
      <c r="K123" s="100">
        <f t="shared" si="14"/>
        <v>4.5243055555555558E-4</v>
      </c>
      <c r="L123" s="100" t="str">
        <f t="shared" si="15"/>
        <v xml:space="preserve"> </v>
      </c>
      <c r="M123" s="84"/>
    </row>
    <row r="124" spans="1:13" ht="15.75" x14ac:dyDescent="0.25">
      <c r="A124" s="98">
        <v>6</v>
      </c>
      <c r="B124" s="96" t="s">
        <v>61</v>
      </c>
      <c r="C124" s="97">
        <v>1964</v>
      </c>
      <c r="D124" s="96" t="s">
        <v>22</v>
      </c>
      <c r="E124" s="98" t="str">
        <f t="shared" si="12"/>
        <v xml:space="preserve"> </v>
      </c>
      <c r="F124" s="98" t="s">
        <v>23</v>
      </c>
      <c r="G124" s="97">
        <f t="shared" si="13"/>
        <v>58</v>
      </c>
      <c r="H124" s="102">
        <v>0.82730000000000004</v>
      </c>
      <c r="I124" s="96" t="s">
        <v>24</v>
      </c>
      <c r="J124" s="99">
        <v>4.662037037037037E-4</v>
      </c>
      <c r="K124" s="100">
        <f t="shared" si="14"/>
        <v>4.662037037037037E-4</v>
      </c>
      <c r="L124" s="100">
        <f t="shared" si="15"/>
        <v>3.8569032407407411E-4</v>
      </c>
      <c r="M124" s="84">
        <v>1</v>
      </c>
    </row>
    <row r="125" spans="1:13" ht="15.75" x14ac:dyDescent="0.25">
      <c r="A125" s="98">
        <v>7</v>
      </c>
      <c r="B125" s="96" t="s">
        <v>62</v>
      </c>
      <c r="C125" s="97">
        <v>1957</v>
      </c>
      <c r="D125" s="96" t="s">
        <v>18</v>
      </c>
      <c r="E125" s="98">
        <f t="shared" si="12"/>
        <v>0.93</v>
      </c>
      <c r="F125" s="98" t="s">
        <v>23</v>
      </c>
      <c r="G125" s="97">
        <f t="shared" si="13"/>
        <v>65</v>
      </c>
      <c r="H125" s="102">
        <v>0.79159999999999997</v>
      </c>
      <c r="I125" s="96" t="s">
        <v>28</v>
      </c>
      <c r="J125" s="99">
        <v>5.3217592592592585E-4</v>
      </c>
      <c r="K125" s="100">
        <f t="shared" si="14"/>
        <v>4.9492361111111102E-4</v>
      </c>
      <c r="L125" s="100">
        <f t="shared" si="15"/>
        <v>4.212704629629629E-4</v>
      </c>
      <c r="M125" s="84">
        <v>2</v>
      </c>
    </row>
    <row r="126" spans="1:13" ht="15.75" x14ac:dyDescent="0.25">
      <c r="A126" s="98">
        <v>8</v>
      </c>
      <c r="B126" s="96" t="s">
        <v>44</v>
      </c>
      <c r="C126" s="97">
        <v>2006</v>
      </c>
      <c r="D126" s="96" t="s">
        <v>18</v>
      </c>
      <c r="E126" s="98">
        <f t="shared" si="12"/>
        <v>0.93</v>
      </c>
      <c r="F126" s="98"/>
      <c r="G126" s="97" t="str">
        <f t="shared" si="13"/>
        <v xml:space="preserve"> </v>
      </c>
      <c r="H126" s="96"/>
      <c r="I126" s="96" t="s">
        <v>63</v>
      </c>
      <c r="J126" s="99">
        <v>5.4050925925925935E-4</v>
      </c>
      <c r="K126" s="100">
        <f t="shared" si="14"/>
        <v>5.0267361111111118E-4</v>
      </c>
      <c r="L126" s="100" t="str">
        <f t="shared" si="15"/>
        <v xml:space="preserve"> </v>
      </c>
      <c r="M126" s="84"/>
    </row>
    <row r="127" spans="1:13" ht="15.75" x14ac:dyDescent="0.25">
      <c r="A127" s="98">
        <v>9</v>
      </c>
      <c r="B127" s="96" t="s">
        <v>64</v>
      </c>
      <c r="C127" s="97">
        <v>2007</v>
      </c>
      <c r="D127" s="96" t="s">
        <v>22</v>
      </c>
      <c r="E127" s="98" t="str">
        <f t="shared" si="12"/>
        <v xml:space="preserve"> </v>
      </c>
      <c r="F127" s="98"/>
      <c r="G127" s="97" t="str">
        <f t="shared" si="13"/>
        <v xml:space="preserve"> </v>
      </c>
      <c r="H127" s="96"/>
      <c r="I127" s="96" t="s">
        <v>54</v>
      </c>
      <c r="J127" s="99">
        <v>5.1550925925925928E-4</v>
      </c>
      <c r="K127" s="100">
        <f t="shared" si="14"/>
        <v>5.1550925925925928E-4</v>
      </c>
      <c r="L127" s="100" t="str">
        <f t="shared" si="15"/>
        <v xml:space="preserve"> </v>
      </c>
      <c r="M127" s="84"/>
    </row>
    <row r="128" spans="1:13" ht="15.75" x14ac:dyDescent="0.25">
      <c r="A128" s="98">
        <v>10</v>
      </c>
      <c r="B128" s="96" t="s">
        <v>52</v>
      </c>
      <c r="C128" s="97">
        <v>2007</v>
      </c>
      <c r="D128" s="96" t="s">
        <v>22</v>
      </c>
      <c r="E128" s="98" t="str">
        <f t="shared" si="12"/>
        <v xml:space="preserve"> </v>
      </c>
      <c r="F128" s="98"/>
      <c r="G128" s="97" t="str">
        <f t="shared" si="13"/>
        <v xml:space="preserve"> </v>
      </c>
      <c r="H128" s="96"/>
      <c r="I128" s="96" t="s">
        <v>63</v>
      </c>
      <c r="J128" s="99">
        <v>5.1967592592592593E-4</v>
      </c>
      <c r="K128" s="100">
        <f t="shared" si="14"/>
        <v>5.1967592592592593E-4</v>
      </c>
      <c r="L128" s="100" t="str">
        <f t="shared" si="15"/>
        <v xml:space="preserve"> </v>
      </c>
      <c r="M128" s="84"/>
    </row>
    <row r="129" spans="1:13" ht="15.75" x14ac:dyDescent="0.25">
      <c r="A129" s="98">
        <v>11</v>
      </c>
      <c r="B129" s="96" t="s">
        <v>65</v>
      </c>
      <c r="C129" s="97">
        <v>1998</v>
      </c>
      <c r="D129" s="96" t="s">
        <v>22</v>
      </c>
      <c r="E129" s="98" t="str">
        <f t="shared" si="12"/>
        <v xml:space="preserve"> </v>
      </c>
      <c r="F129" s="98"/>
      <c r="G129" s="97" t="str">
        <f t="shared" si="13"/>
        <v xml:space="preserve"> </v>
      </c>
      <c r="H129" s="96"/>
      <c r="I129" s="96" t="s">
        <v>30</v>
      </c>
      <c r="J129" s="99">
        <v>5.3472222222222224E-4</v>
      </c>
      <c r="K129" s="100">
        <f t="shared" si="14"/>
        <v>5.3472222222222224E-4</v>
      </c>
      <c r="L129" s="100" t="str">
        <f t="shared" si="15"/>
        <v xml:space="preserve"> </v>
      </c>
      <c r="M129" s="84"/>
    </row>
    <row r="130" spans="1:13" ht="15.75" x14ac:dyDescent="0.25">
      <c r="A130" s="98">
        <v>12</v>
      </c>
      <c r="B130" s="96" t="s">
        <v>66</v>
      </c>
      <c r="C130" s="97">
        <v>1978</v>
      </c>
      <c r="D130" s="96" t="s">
        <v>22</v>
      </c>
      <c r="E130" s="98" t="str">
        <f t="shared" si="12"/>
        <v xml:space="preserve"> </v>
      </c>
      <c r="F130" s="98" t="s">
        <v>23</v>
      </c>
      <c r="G130" s="97">
        <f t="shared" si="13"/>
        <v>44</v>
      </c>
      <c r="H130" s="102">
        <v>0.90880000000000005</v>
      </c>
      <c r="I130" s="96" t="s">
        <v>30</v>
      </c>
      <c r="J130" s="99">
        <v>5.989583333333334E-4</v>
      </c>
      <c r="K130" s="100">
        <f t="shared" si="14"/>
        <v>5.989583333333334E-4</v>
      </c>
      <c r="L130" s="100">
        <f t="shared" si="15"/>
        <v>5.4433333333333341E-4</v>
      </c>
      <c r="M130" s="84"/>
    </row>
    <row r="131" spans="1:13" ht="15.75" x14ac:dyDescent="0.25">
      <c r="A131" s="98">
        <v>13</v>
      </c>
      <c r="B131" s="96" t="s">
        <v>34</v>
      </c>
      <c r="C131" s="97">
        <v>1952</v>
      </c>
      <c r="D131" s="96" t="s">
        <v>22</v>
      </c>
      <c r="E131" s="98" t="str">
        <f t="shared" si="12"/>
        <v xml:space="preserve"> </v>
      </c>
      <c r="F131" s="98" t="s">
        <v>23</v>
      </c>
      <c r="G131" s="97">
        <f t="shared" si="13"/>
        <v>70</v>
      </c>
      <c r="H131" s="102">
        <v>0.71840000000000004</v>
      </c>
      <c r="I131" s="96" t="s">
        <v>32</v>
      </c>
      <c r="J131" s="99">
        <v>6.5335648148148143E-4</v>
      </c>
      <c r="K131" s="100">
        <f t="shared" si="14"/>
        <v>6.5335648148148143E-4</v>
      </c>
      <c r="L131" s="100">
        <f t="shared" si="15"/>
        <v>4.6937129629629631E-4</v>
      </c>
      <c r="M131" s="84">
        <v>3</v>
      </c>
    </row>
    <row r="132" spans="1:13" ht="15.75" x14ac:dyDescent="0.25">
      <c r="A132" s="98">
        <v>14</v>
      </c>
      <c r="B132" s="96" t="s">
        <v>67</v>
      </c>
      <c r="C132" s="97">
        <v>2007</v>
      </c>
      <c r="D132" s="96" t="s">
        <v>22</v>
      </c>
      <c r="E132" s="98" t="str">
        <f t="shared" si="12"/>
        <v xml:space="preserve"> </v>
      </c>
      <c r="F132" s="98"/>
      <c r="G132" s="97" t="str">
        <f t="shared" si="13"/>
        <v xml:space="preserve"> </v>
      </c>
      <c r="H132" s="96"/>
      <c r="I132" s="96" t="s">
        <v>63</v>
      </c>
      <c r="J132" s="99">
        <v>7.0358796296296304E-4</v>
      </c>
      <c r="K132" s="100">
        <f t="shared" si="14"/>
        <v>7.0358796296296304E-4</v>
      </c>
      <c r="L132" s="100" t="str">
        <f t="shared" si="15"/>
        <v xml:space="preserve"> </v>
      </c>
      <c r="M132" s="84"/>
    </row>
    <row r="133" spans="1:13" ht="15.75" x14ac:dyDescent="0.25">
      <c r="A133" s="98">
        <v>15</v>
      </c>
      <c r="B133" s="96" t="s">
        <v>68</v>
      </c>
      <c r="C133" s="97">
        <v>1973</v>
      </c>
      <c r="D133" s="96" t="s">
        <v>69</v>
      </c>
      <c r="E133" s="98" t="str">
        <f t="shared" si="12"/>
        <v xml:space="preserve"> </v>
      </c>
      <c r="F133" s="98"/>
      <c r="G133" s="97" t="str">
        <f t="shared" si="13"/>
        <v xml:space="preserve"> </v>
      </c>
      <c r="H133" s="96"/>
      <c r="I133" s="96" t="s">
        <v>69</v>
      </c>
      <c r="J133" s="99">
        <v>5.293981481481482E-4</v>
      </c>
      <c r="K133" s="100">
        <f t="shared" si="14"/>
        <v>5.293981481481482E-4</v>
      </c>
      <c r="L133" s="100" t="str">
        <f t="shared" si="15"/>
        <v xml:space="preserve"> </v>
      </c>
      <c r="M133" s="84"/>
    </row>
    <row r="134" spans="1:13" ht="15.75" x14ac:dyDescent="0.25">
      <c r="A134" s="98">
        <v>16</v>
      </c>
      <c r="B134" s="96" t="s">
        <v>70</v>
      </c>
      <c r="C134" s="97">
        <v>1998</v>
      </c>
      <c r="D134" s="96" t="s">
        <v>18</v>
      </c>
      <c r="E134" s="98">
        <f t="shared" si="12"/>
        <v>0.93</v>
      </c>
      <c r="F134" s="98"/>
      <c r="G134" s="97" t="str">
        <f t="shared" si="13"/>
        <v xml:space="preserve"> </v>
      </c>
      <c r="H134" s="96"/>
      <c r="I134" s="96" t="s">
        <v>30</v>
      </c>
      <c r="J134" s="99" t="s">
        <v>134</v>
      </c>
      <c r="K134" s="100" t="s">
        <v>134</v>
      </c>
      <c r="L134" s="100" t="str">
        <f t="shared" si="15"/>
        <v xml:space="preserve"> </v>
      </c>
      <c r="M134" s="84"/>
    </row>
    <row r="135" spans="1:13" s="7" customFormat="1" ht="15.75" x14ac:dyDescent="0.25">
      <c r="A135" s="73"/>
      <c r="B135" s="37"/>
      <c r="C135" s="38"/>
      <c r="D135" s="37"/>
      <c r="E135" s="73"/>
      <c r="F135" s="73"/>
      <c r="G135" s="37"/>
      <c r="H135" s="37"/>
      <c r="I135" s="37"/>
      <c r="J135" s="18"/>
      <c r="K135" s="58"/>
      <c r="L135" s="58"/>
      <c r="M135" s="29"/>
    </row>
    <row r="136" spans="1:13" s="30" customFormat="1" ht="15.75" x14ac:dyDescent="0.25">
      <c r="A136" s="169"/>
      <c r="B136" s="41"/>
      <c r="C136" s="14" t="s">
        <v>59</v>
      </c>
      <c r="D136" s="41"/>
      <c r="E136" s="15"/>
      <c r="F136" s="15"/>
      <c r="G136" s="41"/>
      <c r="H136" s="41"/>
      <c r="I136" s="26"/>
      <c r="J136" s="14" t="s">
        <v>38</v>
      </c>
      <c r="K136" s="27"/>
      <c r="L136" s="28"/>
      <c r="M136" s="43"/>
    </row>
    <row r="137" spans="1:13" ht="15.75" x14ac:dyDescent="0.25">
      <c r="A137" s="164" t="s">
        <v>287</v>
      </c>
      <c r="B137" s="76" t="s">
        <v>8</v>
      </c>
      <c r="C137" s="75" t="s">
        <v>9</v>
      </c>
      <c r="D137" s="75" t="s">
        <v>10</v>
      </c>
      <c r="E137" s="77"/>
      <c r="F137" s="77"/>
      <c r="G137" s="77"/>
      <c r="H137" s="77"/>
      <c r="I137" s="76" t="s">
        <v>15</v>
      </c>
      <c r="J137" s="75" t="s">
        <v>82</v>
      </c>
      <c r="K137" s="120"/>
      <c r="L137" s="79" t="s">
        <v>278</v>
      </c>
      <c r="M137" s="106"/>
    </row>
    <row r="138" spans="1:13" ht="15.75" x14ac:dyDescent="0.25">
      <c r="A138" s="165" t="s">
        <v>287</v>
      </c>
      <c r="B138" s="8" t="s">
        <v>8</v>
      </c>
      <c r="C138" s="80" t="s">
        <v>9</v>
      </c>
      <c r="D138" s="80" t="s">
        <v>10</v>
      </c>
      <c r="E138" s="78"/>
      <c r="F138" s="78"/>
      <c r="G138" s="78"/>
      <c r="H138" s="78"/>
      <c r="I138" s="8" t="s">
        <v>15</v>
      </c>
      <c r="J138" s="80" t="s">
        <v>82</v>
      </c>
      <c r="K138" s="96"/>
      <c r="L138" s="140" t="s">
        <v>278</v>
      </c>
      <c r="M138" s="84"/>
    </row>
    <row r="139" spans="1:13" ht="15.75" x14ac:dyDescent="0.25">
      <c r="A139" s="165">
        <v>1</v>
      </c>
      <c r="B139" s="8" t="s">
        <v>211</v>
      </c>
      <c r="C139" s="80">
        <v>2009</v>
      </c>
      <c r="D139" s="80" t="s">
        <v>91</v>
      </c>
      <c r="E139" s="78"/>
      <c r="F139" s="78"/>
      <c r="G139" s="78"/>
      <c r="H139" s="78"/>
      <c r="I139" s="8" t="s">
        <v>173</v>
      </c>
      <c r="J139" s="80" t="s">
        <v>283</v>
      </c>
      <c r="K139" s="96"/>
      <c r="L139" s="82" t="s">
        <v>212</v>
      </c>
      <c r="M139" s="84"/>
    </row>
    <row r="140" spans="1:13" ht="15.75" x14ac:dyDescent="0.25">
      <c r="A140" s="165">
        <v>2</v>
      </c>
      <c r="B140" s="8" t="s">
        <v>151</v>
      </c>
      <c r="C140" s="80">
        <v>2006</v>
      </c>
      <c r="D140" s="80" t="s">
        <v>152</v>
      </c>
      <c r="E140" s="78"/>
      <c r="F140" s="78"/>
      <c r="G140" s="78"/>
      <c r="H140" s="78"/>
      <c r="I140" s="8" t="s">
        <v>85</v>
      </c>
      <c r="J140" s="80" t="s">
        <v>213</v>
      </c>
      <c r="K140" s="96"/>
      <c r="L140" s="82" t="s">
        <v>214</v>
      </c>
      <c r="M140" s="84"/>
    </row>
    <row r="141" spans="1:13" ht="15.75" x14ac:dyDescent="0.25">
      <c r="A141" s="165">
        <v>3</v>
      </c>
      <c r="B141" s="8" t="s">
        <v>147</v>
      </c>
      <c r="C141" s="80">
        <v>1958</v>
      </c>
      <c r="D141" s="80" t="s">
        <v>156</v>
      </c>
      <c r="E141" s="78"/>
      <c r="F141" s="78"/>
      <c r="G141" s="78"/>
      <c r="H141" s="78"/>
      <c r="I141" s="8" t="s">
        <v>144</v>
      </c>
      <c r="J141" s="80" t="s">
        <v>215</v>
      </c>
      <c r="K141" s="96"/>
      <c r="L141" s="82" t="s">
        <v>216</v>
      </c>
      <c r="M141" s="84"/>
    </row>
    <row r="142" spans="1:13" ht="15.75" x14ac:dyDescent="0.25">
      <c r="A142" s="165">
        <v>4</v>
      </c>
      <c r="B142" s="8" t="s">
        <v>217</v>
      </c>
      <c r="C142" s="80">
        <v>1998</v>
      </c>
      <c r="D142" s="80" t="s">
        <v>91</v>
      </c>
      <c r="E142" s="78"/>
      <c r="F142" s="78"/>
      <c r="G142" s="78"/>
      <c r="H142" s="78"/>
      <c r="I142" s="8" t="s">
        <v>85</v>
      </c>
      <c r="J142" s="80" t="s">
        <v>218</v>
      </c>
      <c r="K142" s="96"/>
      <c r="L142" s="82" t="s">
        <v>137</v>
      </c>
      <c r="M142" s="84"/>
    </row>
    <row r="143" spans="1:13" ht="15.75" x14ac:dyDescent="0.25">
      <c r="A143" s="168"/>
      <c r="B143" s="32"/>
      <c r="C143" s="33"/>
      <c r="D143" s="32"/>
      <c r="E143" s="35"/>
      <c r="F143" s="35"/>
      <c r="G143" s="32"/>
      <c r="H143" s="32"/>
      <c r="I143" s="34"/>
      <c r="J143" s="36"/>
      <c r="K143" s="37"/>
      <c r="L143" s="38"/>
      <c r="M143" s="29"/>
    </row>
    <row r="144" spans="1:13" s="30" customFormat="1" ht="15.75" x14ac:dyDescent="0.25">
      <c r="A144" s="168"/>
      <c r="B144" s="32"/>
      <c r="C144" s="36" t="s">
        <v>59</v>
      </c>
      <c r="D144" s="32"/>
      <c r="E144" s="35"/>
      <c r="F144" s="35"/>
      <c r="G144" s="32"/>
      <c r="H144" s="32"/>
      <c r="I144" s="34"/>
      <c r="J144" s="36" t="s">
        <v>38</v>
      </c>
      <c r="K144" s="37"/>
      <c r="L144" s="38"/>
      <c r="M144" s="29"/>
    </row>
    <row r="145" spans="1:13" ht="15.75" x14ac:dyDescent="0.25">
      <c r="A145" s="89" t="s">
        <v>287</v>
      </c>
      <c r="B145" s="87" t="s">
        <v>8</v>
      </c>
      <c r="C145" s="88" t="s">
        <v>9</v>
      </c>
      <c r="D145" s="88" t="s">
        <v>10</v>
      </c>
      <c r="E145" s="89" t="s">
        <v>11</v>
      </c>
      <c r="F145" s="89" t="s">
        <v>12</v>
      </c>
      <c r="G145" s="87" t="s">
        <v>13</v>
      </c>
      <c r="H145" s="87" t="s">
        <v>14</v>
      </c>
      <c r="I145" s="87" t="s">
        <v>15</v>
      </c>
      <c r="J145" s="91" t="s">
        <v>82</v>
      </c>
      <c r="K145" s="92" t="s">
        <v>286</v>
      </c>
      <c r="L145" s="92" t="s">
        <v>276</v>
      </c>
      <c r="M145" s="106"/>
    </row>
    <row r="146" spans="1:13" ht="15.75" x14ac:dyDescent="0.25">
      <c r="A146" s="98">
        <v>1</v>
      </c>
      <c r="B146" s="115" t="s">
        <v>53</v>
      </c>
      <c r="C146" s="116">
        <v>2003</v>
      </c>
      <c r="D146" s="116" t="s">
        <v>22</v>
      </c>
      <c r="E146" s="98" t="str">
        <f t="shared" ref="E146:E152" si="16">IF(D146="B1",0.93," ")</f>
        <v xml:space="preserve"> </v>
      </c>
      <c r="F146" s="117"/>
      <c r="G146" s="97" t="str">
        <f t="shared" ref="G146:G152" si="17">+IF(F146="vet.",2022-C146," ")</f>
        <v xml:space="preserve"> </v>
      </c>
      <c r="H146" s="115"/>
      <c r="I146" s="115" t="s">
        <v>54</v>
      </c>
      <c r="J146" s="99">
        <v>4.3726851851851853E-4</v>
      </c>
      <c r="K146" s="100">
        <f t="shared" ref="K146:K152" si="18">+IF(D146="b1",J146*E146,J146)</f>
        <v>4.3726851851851853E-4</v>
      </c>
      <c r="L146" s="100" t="str">
        <f t="shared" ref="L146:L152" si="19">+IF(F146="vet.",H146*J146," ")</f>
        <v xml:space="preserve"> </v>
      </c>
      <c r="M146" s="84"/>
    </row>
    <row r="147" spans="1:13" ht="15.75" x14ac:dyDescent="0.25">
      <c r="A147" s="98">
        <v>2</v>
      </c>
      <c r="B147" s="115" t="s">
        <v>56</v>
      </c>
      <c r="C147" s="116">
        <v>1991</v>
      </c>
      <c r="D147" s="116" t="s">
        <v>18</v>
      </c>
      <c r="E147" s="98">
        <f t="shared" si="16"/>
        <v>0.93</v>
      </c>
      <c r="F147" s="117"/>
      <c r="G147" s="97" t="str">
        <f t="shared" si="17"/>
        <v xml:space="preserve"> </v>
      </c>
      <c r="H147" s="115"/>
      <c r="I147" s="115" t="s">
        <v>26</v>
      </c>
      <c r="J147" s="99">
        <v>6.2870370370370369E-4</v>
      </c>
      <c r="K147" s="100">
        <f t="shared" si="18"/>
        <v>5.8469444444444443E-4</v>
      </c>
      <c r="L147" s="100" t="str">
        <f t="shared" si="19"/>
        <v xml:space="preserve"> </v>
      </c>
      <c r="M147" s="84"/>
    </row>
    <row r="148" spans="1:13" ht="15.75" x14ac:dyDescent="0.25">
      <c r="A148" s="98">
        <v>3</v>
      </c>
      <c r="B148" s="115" t="s">
        <v>71</v>
      </c>
      <c r="C148" s="116">
        <v>1978</v>
      </c>
      <c r="D148" s="116" t="s">
        <v>22</v>
      </c>
      <c r="E148" s="98" t="str">
        <f t="shared" si="16"/>
        <v xml:space="preserve"> </v>
      </c>
      <c r="F148" s="117" t="s">
        <v>23</v>
      </c>
      <c r="G148" s="97">
        <f t="shared" si="17"/>
        <v>44</v>
      </c>
      <c r="H148" s="102">
        <v>0.86950000000000005</v>
      </c>
      <c r="I148" s="115" t="s">
        <v>26</v>
      </c>
      <c r="J148" s="99">
        <v>6.3055555555555553E-4</v>
      </c>
      <c r="K148" s="100">
        <f t="shared" si="18"/>
        <v>6.3055555555555553E-4</v>
      </c>
      <c r="L148" s="100">
        <f t="shared" si="19"/>
        <v>5.4826805555555557E-4</v>
      </c>
      <c r="M148" s="84">
        <v>1</v>
      </c>
    </row>
    <row r="149" spans="1:13" ht="15.75" x14ac:dyDescent="0.25">
      <c r="A149" s="98">
        <v>4</v>
      </c>
      <c r="B149" s="115" t="s">
        <v>55</v>
      </c>
      <c r="C149" s="116">
        <v>1996</v>
      </c>
      <c r="D149" s="116" t="s">
        <v>22</v>
      </c>
      <c r="E149" s="98" t="str">
        <f t="shared" si="16"/>
        <v xml:space="preserve"> </v>
      </c>
      <c r="F149" s="117"/>
      <c r="G149" s="97" t="str">
        <f t="shared" si="17"/>
        <v xml:space="preserve"> </v>
      </c>
      <c r="H149" s="115"/>
      <c r="I149" s="115" t="s">
        <v>19</v>
      </c>
      <c r="J149" s="99">
        <v>6.3993055555555559E-4</v>
      </c>
      <c r="K149" s="100">
        <f t="shared" si="18"/>
        <v>6.3993055555555559E-4</v>
      </c>
      <c r="L149" s="100" t="str">
        <f t="shared" si="19"/>
        <v xml:space="preserve"> </v>
      </c>
      <c r="M149" s="84"/>
    </row>
    <row r="150" spans="1:13" ht="15.75" x14ac:dyDescent="0.25">
      <c r="A150" s="98">
        <v>5</v>
      </c>
      <c r="B150" s="115" t="s">
        <v>39</v>
      </c>
      <c r="C150" s="116">
        <v>1999</v>
      </c>
      <c r="D150" s="116" t="s">
        <v>22</v>
      </c>
      <c r="E150" s="98" t="str">
        <f t="shared" si="16"/>
        <v xml:space="preserve"> </v>
      </c>
      <c r="F150" s="117"/>
      <c r="G150" s="97" t="str">
        <f t="shared" si="17"/>
        <v xml:space="preserve"> </v>
      </c>
      <c r="H150" s="115"/>
      <c r="I150" s="115" t="s">
        <v>30</v>
      </c>
      <c r="J150" s="99">
        <v>7.2002314814814813E-4</v>
      </c>
      <c r="K150" s="100">
        <f t="shared" si="18"/>
        <v>7.2002314814814813E-4</v>
      </c>
      <c r="L150" s="100" t="str">
        <f t="shared" si="19"/>
        <v xml:space="preserve"> </v>
      </c>
      <c r="M150" s="84"/>
    </row>
    <row r="151" spans="1:13" ht="15.75" x14ac:dyDescent="0.25">
      <c r="A151" s="98">
        <v>6</v>
      </c>
      <c r="B151" s="115" t="s">
        <v>72</v>
      </c>
      <c r="C151" s="116">
        <v>1980</v>
      </c>
      <c r="D151" s="116" t="s">
        <v>22</v>
      </c>
      <c r="E151" s="98" t="str">
        <f t="shared" si="16"/>
        <v xml:space="preserve"> </v>
      </c>
      <c r="F151" s="117" t="s">
        <v>23</v>
      </c>
      <c r="G151" s="97">
        <f t="shared" si="17"/>
        <v>42</v>
      </c>
      <c r="H151" s="102">
        <v>0.88800000000000001</v>
      </c>
      <c r="I151" s="115" t="s">
        <v>28</v>
      </c>
      <c r="J151" s="99">
        <v>9.2337962962962979E-4</v>
      </c>
      <c r="K151" s="100">
        <f t="shared" si="18"/>
        <v>9.2337962962962979E-4</v>
      </c>
      <c r="L151" s="100">
        <f t="shared" si="19"/>
        <v>8.1996111111111122E-4</v>
      </c>
      <c r="M151" s="84">
        <v>2</v>
      </c>
    </row>
    <row r="152" spans="1:13" ht="15.75" x14ac:dyDescent="0.25">
      <c r="A152" s="98">
        <v>7</v>
      </c>
      <c r="B152" s="115" t="s">
        <v>41</v>
      </c>
      <c r="C152" s="116">
        <v>1996</v>
      </c>
      <c r="D152" s="116" t="s">
        <v>22</v>
      </c>
      <c r="E152" s="98" t="str">
        <f t="shared" si="16"/>
        <v xml:space="preserve"> </v>
      </c>
      <c r="F152" s="117"/>
      <c r="G152" s="97" t="str">
        <f t="shared" si="17"/>
        <v xml:space="preserve"> </v>
      </c>
      <c r="H152" s="115"/>
      <c r="I152" s="115" t="s">
        <v>28</v>
      </c>
      <c r="J152" s="99" t="s">
        <v>134</v>
      </c>
      <c r="K152" s="100" t="str">
        <f t="shared" si="18"/>
        <v>DNS</v>
      </c>
      <c r="L152" s="100" t="str">
        <f t="shared" si="19"/>
        <v xml:space="preserve"> </v>
      </c>
      <c r="M152" s="84"/>
    </row>
    <row r="153" spans="1:13" s="7" customFormat="1" ht="15.75" x14ac:dyDescent="0.25">
      <c r="A153" s="52"/>
      <c r="B153" s="65"/>
      <c r="C153" s="141"/>
      <c r="D153" s="141"/>
      <c r="E153" s="142"/>
      <c r="F153" s="142"/>
      <c r="G153" s="65"/>
      <c r="H153" s="65"/>
      <c r="I153" s="65"/>
      <c r="J153" s="143"/>
      <c r="K153" s="66"/>
      <c r="L153" s="58"/>
      <c r="M153" s="29"/>
    </row>
    <row r="154" spans="1:13" s="39" customFormat="1" ht="15.75" x14ac:dyDescent="0.25">
      <c r="A154" s="52"/>
      <c r="B154" s="65"/>
      <c r="C154" s="14" t="s">
        <v>73</v>
      </c>
      <c r="D154" s="41"/>
      <c r="E154" s="15"/>
      <c r="F154" s="15"/>
      <c r="G154" s="41"/>
      <c r="H154" s="41"/>
      <c r="I154" s="26"/>
      <c r="J154" s="14" t="s">
        <v>6</v>
      </c>
      <c r="K154" s="66"/>
      <c r="L154" s="58"/>
      <c r="M154" s="29"/>
    </row>
    <row r="155" spans="1:13" s="7" customFormat="1" ht="15.75" x14ac:dyDescent="0.25">
      <c r="A155" s="164" t="s">
        <v>287</v>
      </c>
      <c r="B155" s="76" t="s">
        <v>8</v>
      </c>
      <c r="C155" s="75" t="s">
        <v>9</v>
      </c>
      <c r="D155" s="75" t="s">
        <v>10</v>
      </c>
      <c r="E155" s="77"/>
      <c r="F155" s="77"/>
      <c r="G155" s="77"/>
      <c r="H155" s="77"/>
      <c r="I155" s="76" t="s">
        <v>15</v>
      </c>
      <c r="J155" s="75" t="s">
        <v>82</v>
      </c>
      <c r="K155" s="144"/>
      <c r="L155" s="79" t="s">
        <v>278</v>
      </c>
      <c r="M155" s="106"/>
    </row>
    <row r="156" spans="1:13" s="7" customFormat="1" ht="15.75" x14ac:dyDescent="0.25">
      <c r="A156" s="165">
        <v>1</v>
      </c>
      <c r="B156" s="8" t="s">
        <v>101</v>
      </c>
      <c r="C156" s="80">
        <v>1973</v>
      </c>
      <c r="D156" s="80" t="s">
        <v>102</v>
      </c>
      <c r="E156" s="78"/>
      <c r="F156" s="78"/>
      <c r="G156" s="78"/>
      <c r="H156" s="78"/>
      <c r="I156" s="8" t="s">
        <v>85</v>
      </c>
      <c r="J156" s="80" t="s">
        <v>219</v>
      </c>
      <c r="K156" s="145"/>
      <c r="L156" s="82" t="s">
        <v>220</v>
      </c>
      <c r="M156" s="84"/>
    </row>
    <row r="157" spans="1:13" s="7" customFormat="1" ht="15.75" x14ac:dyDescent="0.25">
      <c r="A157" s="165">
        <v>2</v>
      </c>
      <c r="B157" s="8" t="s">
        <v>106</v>
      </c>
      <c r="C157" s="80">
        <v>1967</v>
      </c>
      <c r="D157" s="80" t="s">
        <v>102</v>
      </c>
      <c r="E157" s="78"/>
      <c r="F157" s="78"/>
      <c r="G157" s="78"/>
      <c r="H157" s="78"/>
      <c r="I157" s="8" t="s">
        <v>164</v>
      </c>
      <c r="J157" s="80" t="s">
        <v>222</v>
      </c>
      <c r="K157" s="145"/>
      <c r="L157" s="82" t="s">
        <v>223</v>
      </c>
      <c r="M157" s="84"/>
    </row>
    <row r="158" spans="1:13" s="7" customFormat="1" ht="15.75" x14ac:dyDescent="0.25">
      <c r="A158" s="165">
        <v>3</v>
      </c>
      <c r="B158" s="8" t="s">
        <v>111</v>
      </c>
      <c r="C158" s="80">
        <v>1971</v>
      </c>
      <c r="D158" s="80" t="s">
        <v>113</v>
      </c>
      <c r="E158" s="78"/>
      <c r="F158" s="78"/>
      <c r="G158" s="78"/>
      <c r="H158" s="78"/>
      <c r="I158" s="8" t="s">
        <v>112</v>
      </c>
      <c r="J158" s="80" t="s">
        <v>224</v>
      </c>
      <c r="K158" s="145"/>
      <c r="L158" s="82" t="s">
        <v>225</v>
      </c>
      <c r="M158" s="84"/>
    </row>
    <row r="159" spans="1:13" s="7" customFormat="1" ht="15.75" x14ac:dyDescent="0.25">
      <c r="A159" s="165">
        <v>4</v>
      </c>
      <c r="B159" s="8" t="s">
        <v>117</v>
      </c>
      <c r="C159" s="80">
        <v>1966</v>
      </c>
      <c r="D159" s="80" t="s">
        <v>118</v>
      </c>
      <c r="E159" s="78"/>
      <c r="F159" s="78"/>
      <c r="G159" s="78"/>
      <c r="H159" s="78"/>
      <c r="I159" s="8" t="s">
        <v>85</v>
      </c>
      <c r="J159" s="80" t="s">
        <v>226</v>
      </c>
      <c r="K159" s="145"/>
      <c r="L159" s="82" t="s">
        <v>227</v>
      </c>
      <c r="M159" s="84"/>
    </row>
    <row r="160" spans="1:13" s="7" customFormat="1" ht="15.75" x14ac:dyDescent="0.25">
      <c r="A160" s="165">
        <v>5</v>
      </c>
      <c r="B160" s="8" t="s">
        <v>121</v>
      </c>
      <c r="C160" s="80">
        <v>1999</v>
      </c>
      <c r="D160" s="80" t="s">
        <v>118</v>
      </c>
      <c r="E160" s="78"/>
      <c r="F160" s="78"/>
      <c r="G160" s="78"/>
      <c r="H160" s="78"/>
      <c r="I160" s="8" t="s">
        <v>275</v>
      </c>
      <c r="J160" s="80" t="s">
        <v>228</v>
      </c>
      <c r="K160" s="145"/>
      <c r="L160" s="82" t="s">
        <v>229</v>
      </c>
      <c r="M160" s="84"/>
    </row>
    <row r="161" spans="1:13" s="7" customFormat="1" ht="15.75" x14ac:dyDescent="0.25">
      <c r="A161" s="165" t="s">
        <v>134</v>
      </c>
      <c r="B161" s="8" t="s">
        <v>135</v>
      </c>
      <c r="C161" s="80">
        <v>1983</v>
      </c>
      <c r="D161" s="80" t="s">
        <v>136</v>
      </c>
      <c r="E161" s="78"/>
      <c r="F161" s="78"/>
      <c r="G161" s="78"/>
      <c r="H161" s="78"/>
      <c r="I161" s="8" t="s">
        <v>85</v>
      </c>
      <c r="J161" s="80" t="s">
        <v>134</v>
      </c>
      <c r="K161" s="145"/>
      <c r="L161" s="82" t="s">
        <v>137</v>
      </c>
      <c r="M161" s="84"/>
    </row>
    <row r="162" spans="1:13" s="7" customFormat="1" ht="15.75" x14ac:dyDescent="0.25">
      <c r="A162" s="170"/>
      <c r="B162" s="162"/>
      <c r="C162" s="55"/>
      <c r="D162" s="55"/>
      <c r="E162" s="39"/>
      <c r="F162" s="39"/>
      <c r="G162" s="39"/>
      <c r="H162" s="39"/>
      <c r="I162" s="162"/>
      <c r="J162" s="55"/>
      <c r="K162" s="66"/>
      <c r="L162" s="163"/>
      <c r="M162" s="29"/>
    </row>
    <row r="163" spans="1:13" s="7" customFormat="1" ht="15.75" x14ac:dyDescent="0.25">
      <c r="A163" s="170"/>
      <c r="B163" s="162"/>
      <c r="C163" s="55"/>
      <c r="D163" s="55"/>
      <c r="E163" s="39"/>
      <c r="F163" s="39"/>
      <c r="G163" s="39"/>
      <c r="H163" s="39"/>
      <c r="I163" s="162"/>
      <c r="J163" s="55"/>
      <c r="K163" s="66"/>
      <c r="L163" s="163"/>
      <c r="M163" s="29"/>
    </row>
    <row r="164" spans="1:13" s="7" customFormat="1" ht="15.75" x14ac:dyDescent="0.25">
      <c r="A164" s="170"/>
      <c r="B164" s="162"/>
      <c r="C164" s="55"/>
      <c r="D164" s="55"/>
      <c r="E164" s="39"/>
      <c r="F164" s="39"/>
      <c r="G164" s="39"/>
      <c r="H164" s="39"/>
      <c r="I164" s="162"/>
      <c r="J164" s="55"/>
      <c r="K164" s="66"/>
      <c r="L164" s="163"/>
      <c r="M164" s="29"/>
    </row>
    <row r="165" spans="1:13" s="30" customFormat="1" ht="15.75" x14ac:dyDescent="0.25">
      <c r="A165" s="168"/>
      <c r="B165" s="32"/>
      <c r="C165" s="36" t="s">
        <v>73</v>
      </c>
      <c r="D165" s="32"/>
      <c r="E165" s="35"/>
      <c r="F165" s="35"/>
      <c r="G165" s="32"/>
      <c r="H165" s="32"/>
      <c r="I165" s="34"/>
      <c r="J165" s="36" t="s">
        <v>6</v>
      </c>
      <c r="K165" s="37"/>
      <c r="L165" s="38"/>
      <c r="M165" s="29"/>
    </row>
    <row r="166" spans="1:13" ht="15.75" x14ac:dyDescent="0.25">
      <c r="A166" s="89" t="s">
        <v>287</v>
      </c>
      <c r="B166" s="87" t="s">
        <v>8</v>
      </c>
      <c r="C166" s="88" t="s">
        <v>9</v>
      </c>
      <c r="D166" s="88" t="s">
        <v>10</v>
      </c>
      <c r="E166" s="89" t="s">
        <v>11</v>
      </c>
      <c r="F166" s="89" t="s">
        <v>12</v>
      </c>
      <c r="G166" s="87" t="s">
        <v>13</v>
      </c>
      <c r="H166" s="87" t="s">
        <v>14</v>
      </c>
      <c r="I166" s="87" t="s">
        <v>15</v>
      </c>
      <c r="J166" s="118" t="s">
        <v>82</v>
      </c>
      <c r="K166" s="119" t="s">
        <v>286</v>
      </c>
      <c r="L166" s="119" t="s">
        <v>276</v>
      </c>
      <c r="M166" s="84"/>
    </row>
    <row r="167" spans="1:13" ht="15.75" x14ac:dyDescent="0.25">
      <c r="A167" s="98">
        <v>1</v>
      </c>
      <c r="B167" s="96" t="s">
        <v>20</v>
      </c>
      <c r="C167" s="97">
        <v>2001</v>
      </c>
      <c r="D167" s="96" t="s">
        <v>18</v>
      </c>
      <c r="E167" s="98">
        <f>IF(D167="B1",0.93," ")</f>
        <v>0.93</v>
      </c>
      <c r="F167" s="98"/>
      <c r="G167" s="97" t="str">
        <f>+IF(F167="vet.",2022-C167," ")</f>
        <v xml:space="preserve"> </v>
      </c>
      <c r="H167" s="96"/>
      <c r="I167" s="96" t="s">
        <v>19</v>
      </c>
      <c r="J167" s="99">
        <v>1.1516203703703703E-3</v>
      </c>
      <c r="K167" s="100">
        <f t="shared" ref="K167:K169" si="20">+IF(D167="b1",J167*E167,J167)</f>
        <v>1.0710069444444445E-3</v>
      </c>
      <c r="L167" s="100" t="str">
        <f>+IF(F167="vet.",H167*J167," ")</f>
        <v xml:space="preserve"> </v>
      </c>
      <c r="M167" s="84"/>
    </row>
    <row r="168" spans="1:13" ht="15.75" x14ac:dyDescent="0.25">
      <c r="A168" s="98">
        <v>2</v>
      </c>
      <c r="B168" s="96" t="s">
        <v>58</v>
      </c>
      <c r="C168" s="97">
        <v>1980</v>
      </c>
      <c r="D168" s="96" t="s">
        <v>35</v>
      </c>
      <c r="E168" s="98" t="str">
        <f>IF(D168="B1",0.93," ")</f>
        <v xml:space="preserve"> </v>
      </c>
      <c r="F168" s="98"/>
      <c r="G168" s="97" t="str">
        <f>+IF(F168="vet.",2022-C168," ")</f>
        <v xml:space="preserve"> </v>
      </c>
      <c r="H168" s="96"/>
      <c r="I168" s="96" t="s">
        <v>24</v>
      </c>
      <c r="J168" s="99">
        <v>1.2226851851851854E-3</v>
      </c>
      <c r="K168" s="100">
        <f t="shared" si="20"/>
        <v>1.2226851851851854E-3</v>
      </c>
      <c r="L168" s="100" t="str">
        <f>+IF(F168="vet.",H168*J168," ")</f>
        <v xml:space="preserve"> </v>
      </c>
      <c r="M168" s="84"/>
    </row>
    <row r="169" spans="1:13" ht="15.75" x14ac:dyDescent="0.25">
      <c r="A169" s="98">
        <v>3</v>
      </c>
      <c r="B169" s="96" t="s">
        <v>25</v>
      </c>
      <c r="C169" s="97">
        <v>1972</v>
      </c>
      <c r="D169" s="96" t="s">
        <v>18</v>
      </c>
      <c r="E169" s="98">
        <f>IF(D169="B1",0.93," ")</f>
        <v>0.93</v>
      </c>
      <c r="F169" s="98"/>
      <c r="G169" s="97" t="str">
        <f>+IF(F169="vet.",2022-C169," ")</f>
        <v xml:space="preserve"> </v>
      </c>
      <c r="H169" s="96"/>
      <c r="I169" s="96" t="s">
        <v>26</v>
      </c>
      <c r="J169" s="99">
        <v>1.4401620370370369E-3</v>
      </c>
      <c r="K169" s="100">
        <f t="shared" si="20"/>
        <v>1.3393506944444444E-3</v>
      </c>
      <c r="L169" s="100" t="str">
        <f>+IF(F169="vet.",H169*J169," ")</f>
        <v xml:space="preserve"> </v>
      </c>
      <c r="M169" s="84"/>
    </row>
    <row r="170" spans="1:13" ht="15.75" x14ac:dyDescent="0.25">
      <c r="A170" s="73"/>
      <c r="B170" s="39"/>
      <c r="C170" s="29"/>
      <c r="D170" s="39"/>
      <c r="E170" s="20"/>
      <c r="F170" s="20"/>
      <c r="G170" s="39"/>
      <c r="H170" s="39"/>
      <c r="I170" s="39"/>
      <c r="J170" s="19"/>
      <c r="K170" s="58"/>
      <c r="L170" s="58"/>
      <c r="M170" s="29"/>
    </row>
    <row r="171" spans="1:13" s="30" customFormat="1" ht="15.75" x14ac:dyDescent="0.25">
      <c r="A171" s="168"/>
      <c r="B171" s="32"/>
      <c r="C171" s="36" t="s">
        <v>73</v>
      </c>
      <c r="D171" s="34"/>
      <c r="E171" s="35"/>
      <c r="F171" s="35"/>
      <c r="G171" s="34"/>
      <c r="H171" s="34"/>
      <c r="I171" s="34"/>
      <c r="J171" s="36" t="s">
        <v>38</v>
      </c>
      <c r="K171" s="37"/>
      <c r="L171" s="38"/>
      <c r="M171" s="29"/>
    </row>
    <row r="172" spans="1:13" ht="15.75" x14ac:dyDescent="0.25">
      <c r="A172" s="89" t="s">
        <v>287</v>
      </c>
      <c r="B172" s="87" t="s">
        <v>8</v>
      </c>
      <c r="C172" s="88" t="s">
        <v>9</v>
      </c>
      <c r="D172" s="89" t="s">
        <v>10</v>
      </c>
      <c r="E172" s="78"/>
      <c r="F172" s="78"/>
      <c r="G172" s="78"/>
      <c r="H172" s="78"/>
      <c r="I172" s="89" t="s">
        <v>15</v>
      </c>
      <c r="J172" s="87" t="s">
        <v>82</v>
      </c>
      <c r="K172" s="119"/>
      <c r="L172" s="88" t="s">
        <v>278</v>
      </c>
      <c r="M172" s="84"/>
    </row>
    <row r="173" spans="1:13" ht="15.75" x14ac:dyDescent="0.25">
      <c r="A173" s="117">
        <v>1</v>
      </c>
      <c r="B173" s="115" t="s">
        <v>143</v>
      </c>
      <c r="C173" s="116">
        <v>1960</v>
      </c>
      <c r="D173" s="117" t="s">
        <v>102</v>
      </c>
      <c r="E173" s="78"/>
      <c r="F173" s="78"/>
      <c r="G173" s="78"/>
      <c r="H173" s="78"/>
      <c r="I173" s="117" t="s">
        <v>144</v>
      </c>
      <c r="J173" s="115" t="s">
        <v>230</v>
      </c>
      <c r="K173" s="119"/>
      <c r="L173" s="116" t="s">
        <v>231</v>
      </c>
      <c r="M173" s="84"/>
    </row>
    <row r="174" spans="1:13" ht="15.75" x14ac:dyDescent="0.25">
      <c r="A174" s="52"/>
      <c r="B174" s="50"/>
      <c r="C174" s="54"/>
      <c r="D174" s="54"/>
      <c r="E174" s="52"/>
      <c r="F174" s="52"/>
      <c r="G174" s="50"/>
      <c r="H174" s="50"/>
      <c r="I174" s="50"/>
      <c r="J174" s="53"/>
      <c r="K174" s="51"/>
      <c r="L174" s="51"/>
      <c r="M174" s="29"/>
    </row>
    <row r="175" spans="1:13" s="30" customFormat="1" ht="15.75" x14ac:dyDescent="0.25">
      <c r="A175" s="52"/>
      <c r="B175" s="50"/>
      <c r="C175" s="36" t="s">
        <v>73</v>
      </c>
      <c r="D175" s="34"/>
      <c r="E175" s="35"/>
      <c r="F175" s="35"/>
      <c r="G175" s="34"/>
      <c r="H175" s="34"/>
      <c r="I175" s="34"/>
      <c r="J175" s="36" t="s">
        <v>38</v>
      </c>
      <c r="K175" s="51"/>
      <c r="L175" s="51"/>
      <c r="M175" s="29"/>
    </row>
    <row r="176" spans="1:13" ht="15.75" x14ac:dyDescent="0.25">
      <c r="A176" s="89" t="s">
        <v>287</v>
      </c>
      <c r="B176" s="87" t="s">
        <v>8</v>
      </c>
      <c r="C176" s="88" t="s">
        <v>9</v>
      </c>
      <c r="D176" s="88" t="s">
        <v>10</v>
      </c>
      <c r="E176" s="89" t="s">
        <v>11</v>
      </c>
      <c r="F176" s="89" t="s">
        <v>12</v>
      </c>
      <c r="G176" s="87" t="s">
        <v>13</v>
      </c>
      <c r="H176" s="87" t="s">
        <v>14</v>
      </c>
      <c r="I176" s="87" t="s">
        <v>15</v>
      </c>
      <c r="J176" s="91" t="s">
        <v>16</v>
      </c>
      <c r="K176" s="92" t="s">
        <v>286</v>
      </c>
      <c r="L176" s="92" t="s">
        <v>276</v>
      </c>
      <c r="M176" s="106"/>
    </row>
    <row r="177" spans="1:13" ht="15.75" x14ac:dyDescent="0.25">
      <c r="A177" s="98">
        <v>1</v>
      </c>
      <c r="B177" s="96" t="s">
        <v>42</v>
      </c>
      <c r="C177" s="97">
        <v>2005</v>
      </c>
      <c r="D177" s="96" t="s">
        <v>22</v>
      </c>
      <c r="E177" s="98" t="str">
        <f t="shared" ref="E177" si="21">IF(D177="B1",0.93," ")</f>
        <v xml:space="preserve"> </v>
      </c>
      <c r="F177" s="98"/>
      <c r="G177" s="97" t="str">
        <f>+IF(F177="vet.",2022-C177," ")</f>
        <v xml:space="preserve"> </v>
      </c>
      <c r="H177" s="96"/>
      <c r="I177" s="96" t="s">
        <v>28</v>
      </c>
      <c r="J177" s="99">
        <v>1.4899305555555558E-3</v>
      </c>
      <c r="K177" s="100">
        <f t="shared" ref="K177" si="22">+IF(D177="b1",J177*E177,J177)</f>
        <v>1.4899305555555558E-3</v>
      </c>
      <c r="L177" s="100" t="str">
        <f>+IF(F177="vet.",H177*J177," ")</f>
        <v xml:space="preserve"> </v>
      </c>
      <c r="M177" s="84"/>
    </row>
    <row r="178" spans="1:13" s="7" customFormat="1" ht="15.75" x14ac:dyDescent="0.25">
      <c r="A178" s="73"/>
      <c r="B178" s="37"/>
      <c r="C178" s="38"/>
      <c r="D178" s="37"/>
      <c r="E178" s="73"/>
      <c r="F178" s="73"/>
      <c r="G178" s="37"/>
      <c r="H178" s="37"/>
      <c r="I178" s="37"/>
      <c r="J178" s="19"/>
      <c r="K178" s="58"/>
      <c r="L178" s="58"/>
      <c r="M178" s="29"/>
    </row>
    <row r="179" spans="1:13" s="30" customFormat="1" ht="15.75" x14ac:dyDescent="0.25">
      <c r="A179" s="169"/>
      <c r="B179" s="41"/>
      <c r="C179" s="14" t="s">
        <v>74</v>
      </c>
      <c r="D179" s="26"/>
      <c r="E179" s="15"/>
      <c r="F179" s="15"/>
      <c r="G179" s="26"/>
      <c r="H179" s="26"/>
      <c r="I179" s="26"/>
      <c r="J179" s="14" t="s">
        <v>6</v>
      </c>
      <c r="K179" s="27"/>
      <c r="L179" s="28"/>
      <c r="M179" s="43"/>
    </row>
    <row r="180" spans="1:13" ht="15.75" x14ac:dyDescent="0.25">
      <c r="A180" s="164" t="s">
        <v>287</v>
      </c>
      <c r="B180" s="76" t="s">
        <v>8</v>
      </c>
      <c r="C180" s="75" t="s">
        <v>9</v>
      </c>
      <c r="D180" s="75" t="s">
        <v>10</v>
      </c>
      <c r="E180" s="77"/>
      <c r="F180" s="77"/>
      <c r="G180" s="77"/>
      <c r="H180" s="77"/>
      <c r="I180" s="76" t="s">
        <v>15</v>
      </c>
      <c r="J180" s="75" t="s">
        <v>82</v>
      </c>
      <c r="K180" s="120"/>
      <c r="L180" s="79" t="s">
        <v>278</v>
      </c>
      <c r="M180" s="106"/>
    </row>
    <row r="181" spans="1:13" ht="15.75" x14ac:dyDescent="0.25">
      <c r="A181" s="165">
        <v>1</v>
      </c>
      <c r="B181" s="8" t="s">
        <v>232</v>
      </c>
      <c r="C181" s="80">
        <v>1967</v>
      </c>
      <c r="D181" s="80" t="s">
        <v>233</v>
      </c>
      <c r="E181" s="78"/>
      <c r="F181" s="78"/>
      <c r="G181" s="78"/>
      <c r="H181" s="78"/>
      <c r="I181" s="8" t="s">
        <v>275</v>
      </c>
      <c r="J181" s="80" t="s">
        <v>234</v>
      </c>
      <c r="K181" s="96"/>
      <c r="L181" s="82" t="s">
        <v>235</v>
      </c>
      <c r="M181" s="84"/>
    </row>
    <row r="182" spans="1:13" ht="15.75" x14ac:dyDescent="0.25">
      <c r="A182" s="165">
        <v>2</v>
      </c>
      <c r="B182" s="8" t="s">
        <v>84</v>
      </c>
      <c r="C182" s="80">
        <v>2007</v>
      </c>
      <c r="D182" s="146" t="s">
        <v>86</v>
      </c>
      <c r="E182" s="78"/>
      <c r="F182" s="78"/>
      <c r="G182" s="78"/>
      <c r="H182" s="78"/>
      <c r="I182" s="8" t="s">
        <v>85</v>
      </c>
      <c r="J182" s="146" t="s">
        <v>284</v>
      </c>
      <c r="K182" s="96"/>
      <c r="L182" s="82" t="s">
        <v>236</v>
      </c>
      <c r="M182" s="84"/>
    </row>
    <row r="183" spans="1:13" ht="15.75" x14ac:dyDescent="0.25">
      <c r="A183" s="165">
        <v>3</v>
      </c>
      <c r="B183" s="8" t="s">
        <v>172</v>
      </c>
      <c r="C183" s="80">
        <v>2008</v>
      </c>
      <c r="D183" s="146" t="s">
        <v>91</v>
      </c>
      <c r="E183" s="78"/>
      <c r="F183" s="78"/>
      <c r="G183" s="78"/>
      <c r="H183" s="78"/>
      <c r="I183" s="8" t="s">
        <v>173</v>
      </c>
      <c r="J183" s="146" t="s">
        <v>237</v>
      </c>
      <c r="K183" s="96"/>
      <c r="L183" s="82" t="s">
        <v>238</v>
      </c>
      <c r="M183" s="84"/>
    </row>
    <row r="184" spans="1:13" ht="15.75" x14ac:dyDescent="0.25">
      <c r="A184" s="165">
        <v>4</v>
      </c>
      <c r="B184" s="8" t="s">
        <v>168</v>
      </c>
      <c r="C184" s="80">
        <v>1981</v>
      </c>
      <c r="D184" s="146" t="s">
        <v>156</v>
      </c>
      <c r="E184" s="78"/>
      <c r="F184" s="78"/>
      <c r="G184" s="78"/>
      <c r="H184" s="78"/>
      <c r="I184" s="8" t="s">
        <v>125</v>
      </c>
      <c r="J184" s="146" t="s">
        <v>239</v>
      </c>
      <c r="K184" s="96"/>
      <c r="L184" s="82" t="s">
        <v>240</v>
      </c>
      <c r="M184" s="84"/>
    </row>
    <row r="185" spans="1:13" ht="15.75" x14ac:dyDescent="0.25">
      <c r="A185" s="165">
        <v>5</v>
      </c>
      <c r="B185" s="8" t="s">
        <v>177</v>
      </c>
      <c r="C185" s="80">
        <v>2003</v>
      </c>
      <c r="D185" s="146" t="s">
        <v>91</v>
      </c>
      <c r="E185" s="78"/>
      <c r="F185" s="78"/>
      <c r="G185" s="78"/>
      <c r="H185" s="78"/>
      <c r="I185" s="8" t="s">
        <v>173</v>
      </c>
      <c r="J185" s="146" t="s">
        <v>241</v>
      </c>
      <c r="K185" s="96"/>
      <c r="L185" s="82" t="s">
        <v>242</v>
      </c>
      <c r="M185" s="84"/>
    </row>
    <row r="186" spans="1:13" ht="15.75" x14ac:dyDescent="0.25">
      <c r="A186" s="165">
        <v>6</v>
      </c>
      <c r="B186" s="8" t="s">
        <v>243</v>
      </c>
      <c r="C186" s="80">
        <v>1996</v>
      </c>
      <c r="D186" s="146" t="s">
        <v>244</v>
      </c>
      <c r="E186" s="78"/>
      <c r="F186" s="78"/>
      <c r="G186" s="78"/>
      <c r="H186" s="78"/>
      <c r="I186" s="8" t="s">
        <v>85</v>
      </c>
      <c r="J186" s="146" t="s">
        <v>245</v>
      </c>
      <c r="K186" s="96"/>
      <c r="L186" s="82" t="s">
        <v>246</v>
      </c>
      <c r="M186" s="84"/>
    </row>
    <row r="187" spans="1:13" ht="15.75" x14ac:dyDescent="0.25">
      <c r="A187" s="165">
        <v>7</v>
      </c>
      <c r="B187" s="8" t="s">
        <v>247</v>
      </c>
      <c r="C187" s="80">
        <v>1998</v>
      </c>
      <c r="D187" s="146" t="s">
        <v>86</v>
      </c>
      <c r="E187" s="78"/>
      <c r="F187" s="78"/>
      <c r="G187" s="78"/>
      <c r="H187" s="78"/>
      <c r="I187" s="8" t="s">
        <v>85</v>
      </c>
      <c r="J187" s="146" t="s">
        <v>248</v>
      </c>
      <c r="K187" s="96"/>
      <c r="L187" s="82" t="s">
        <v>249</v>
      </c>
      <c r="M187" s="84"/>
    </row>
    <row r="188" spans="1:13" ht="15.75" x14ac:dyDescent="0.25">
      <c r="A188" s="165">
        <v>8</v>
      </c>
      <c r="B188" s="8" t="s">
        <v>250</v>
      </c>
      <c r="C188" s="80">
        <v>1980</v>
      </c>
      <c r="D188" s="80" t="s">
        <v>91</v>
      </c>
      <c r="E188" s="78"/>
      <c r="F188" s="78"/>
      <c r="G188" s="78"/>
      <c r="H188" s="78"/>
      <c r="I188" s="8" t="s">
        <v>184</v>
      </c>
      <c r="J188" s="80" t="s">
        <v>251</v>
      </c>
      <c r="K188" s="96"/>
      <c r="L188" s="82" t="s">
        <v>229</v>
      </c>
      <c r="M188" s="84"/>
    </row>
    <row r="189" spans="1:13" ht="15.75" x14ac:dyDescent="0.25">
      <c r="A189" s="165">
        <v>9</v>
      </c>
      <c r="B189" s="8" t="s">
        <v>200</v>
      </c>
      <c r="C189" s="80">
        <v>2009</v>
      </c>
      <c r="D189" s="146" t="s">
        <v>86</v>
      </c>
      <c r="E189" s="78"/>
      <c r="F189" s="78"/>
      <c r="G189" s="78"/>
      <c r="H189" s="78"/>
      <c r="I189" s="8" t="s">
        <v>85</v>
      </c>
      <c r="J189" s="146" t="s">
        <v>252</v>
      </c>
      <c r="K189" s="96"/>
      <c r="L189" s="82" t="s">
        <v>253</v>
      </c>
      <c r="M189" s="84"/>
    </row>
    <row r="190" spans="1:13" ht="15.75" x14ac:dyDescent="0.25">
      <c r="A190" s="165">
        <v>10</v>
      </c>
      <c r="B190" s="8" t="s">
        <v>190</v>
      </c>
      <c r="C190" s="80">
        <v>2004</v>
      </c>
      <c r="D190" s="80" t="s">
        <v>156</v>
      </c>
      <c r="E190" s="78"/>
      <c r="F190" s="78"/>
      <c r="G190" s="78"/>
      <c r="H190" s="78"/>
      <c r="I190" s="8" t="s">
        <v>125</v>
      </c>
      <c r="J190" s="80" t="s">
        <v>254</v>
      </c>
      <c r="K190" s="96"/>
      <c r="L190" s="82" t="s">
        <v>255</v>
      </c>
      <c r="M190" s="84"/>
    </row>
    <row r="191" spans="1:13" ht="15.75" x14ac:dyDescent="0.25">
      <c r="A191" s="165">
        <v>11</v>
      </c>
      <c r="B191" s="8" t="s">
        <v>256</v>
      </c>
      <c r="C191" s="80">
        <v>2003</v>
      </c>
      <c r="D191" s="80" t="s">
        <v>204</v>
      </c>
      <c r="E191" s="78"/>
      <c r="F191" s="78"/>
      <c r="G191" s="78"/>
      <c r="H191" s="78"/>
      <c r="I191" s="8" t="s">
        <v>275</v>
      </c>
      <c r="J191" s="80" t="s">
        <v>257</v>
      </c>
      <c r="K191" s="96"/>
      <c r="L191" s="82" t="s">
        <v>258</v>
      </c>
      <c r="M191" s="84"/>
    </row>
    <row r="192" spans="1:13" ht="15.75" x14ac:dyDescent="0.25">
      <c r="A192" s="165">
        <v>12</v>
      </c>
      <c r="B192" s="8" t="s">
        <v>195</v>
      </c>
      <c r="C192" s="80">
        <v>1998</v>
      </c>
      <c r="D192" s="146" t="s">
        <v>156</v>
      </c>
      <c r="E192" s="78"/>
      <c r="F192" s="78"/>
      <c r="G192" s="78"/>
      <c r="H192" s="78"/>
      <c r="I192" s="8" t="s">
        <v>196</v>
      </c>
      <c r="J192" s="146" t="s">
        <v>259</v>
      </c>
      <c r="K192" s="96"/>
      <c r="L192" s="82" t="s">
        <v>260</v>
      </c>
      <c r="M192" s="84"/>
    </row>
    <row r="193" spans="1:13" ht="15.75" x14ac:dyDescent="0.25">
      <c r="A193" s="165">
        <v>13</v>
      </c>
      <c r="B193" s="8" t="s">
        <v>261</v>
      </c>
      <c r="C193" s="80">
        <v>2011</v>
      </c>
      <c r="D193" s="146" t="s">
        <v>244</v>
      </c>
      <c r="E193" s="78"/>
      <c r="F193" s="78"/>
      <c r="G193" s="78"/>
      <c r="H193" s="78"/>
      <c r="I193" s="8" t="s">
        <v>85</v>
      </c>
      <c r="J193" s="146" t="s">
        <v>262</v>
      </c>
      <c r="K193" s="96"/>
      <c r="L193" s="82" t="s">
        <v>263</v>
      </c>
      <c r="M193" s="84"/>
    </row>
    <row r="194" spans="1:13" ht="15.75" x14ac:dyDescent="0.25">
      <c r="A194" s="171"/>
      <c r="B194" s="41"/>
      <c r="C194" s="42"/>
      <c r="D194" s="26"/>
      <c r="E194" s="15"/>
      <c r="F194" s="15"/>
      <c r="G194" s="26"/>
      <c r="H194" s="26"/>
      <c r="I194" s="26"/>
      <c r="J194" s="14"/>
      <c r="K194" s="27"/>
      <c r="L194" s="28"/>
      <c r="M194" s="61"/>
    </row>
    <row r="195" spans="1:13" s="30" customFormat="1" ht="15.75" x14ac:dyDescent="0.25">
      <c r="A195" s="169"/>
      <c r="B195" s="41"/>
      <c r="C195" s="14" t="s">
        <v>74</v>
      </c>
      <c r="D195" s="26"/>
      <c r="E195" s="15"/>
      <c r="F195" s="15"/>
      <c r="G195" s="26"/>
      <c r="H195" s="26"/>
      <c r="I195" s="26"/>
      <c r="J195" s="14" t="s">
        <v>6</v>
      </c>
      <c r="K195" s="27"/>
      <c r="L195" s="28"/>
      <c r="M195" s="67"/>
    </row>
    <row r="196" spans="1:13" ht="15.75" x14ac:dyDescent="0.25">
      <c r="A196" s="89" t="s">
        <v>287</v>
      </c>
      <c r="B196" s="87" t="s">
        <v>8</v>
      </c>
      <c r="C196" s="88" t="s">
        <v>9</v>
      </c>
      <c r="D196" s="88" t="s">
        <v>10</v>
      </c>
      <c r="E196" s="89" t="s">
        <v>11</v>
      </c>
      <c r="F196" s="89" t="s">
        <v>12</v>
      </c>
      <c r="G196" s="87" t="s">
        <v>13</v>
      </c>
      <c r="H196" s="87" t="s">
        <v>14</v>
      </c>
      <c r="I196" s="87" t="s">
        <v>15</v>
      </c>
      <c r="J196" s="91" t="s">
        <v>82</v>
      </c>
      <c r="K196" s="92" t="s">
        <v>286</v>
      </c>
      <c r="L196" s="92" t="s">
        <v>276</v>
      </c>
      <c r="M196" s="106" t="s">
        <v>280</v>
      </c>
    </row>
    <row r="197" spans="1:13" ht="15.75" x14ac:dyDescent="0.25">
      <c r="A197" s="98">
        <v>1</v>
      </c>
      <c r="B197" s="96" t="s">
        <v>17</v>
      </c>
      <c r="C197" s="97">
        <v>1996</v>
      </c>
      <c r="D197" s="96" t="s">
        <v>18</v>
      </c>
      <c r="E197" s="98">
        <f t="shared" ref="E197:E206" si="23">IF(D197="B1",0.93," ")</f>
        <v>0.93</v>
      </c>
      <c r="F197" s="98"/>
      <c r="G197" s="97" t="str">
        <f t="shared" ref="G197:G206" si="24">+IF(F197="vet.",2022-C197," ")</f>
        <v xml:space="preserve"> </v>
      </c>
      <c r="H197" s="96"/>
      <c r="I197" s="96" t="s">
        <v>19</v>
      </c>
      <c r="J197" s="99">
        <v>4.3321759259259263E-4</v>
      </c>
      <c r="K197" s="100">
        <f t="shared" ref="K197:K206" si="25">+IF(D197="b1",J197*E197,J197)</f>
        <v>4.0289236111111119E-4</v>
      </c>
      <c r="L197" s="100" t="str">
        <f t="shared" ref="L197:L205" si="26">+IF(F197="vet.",H197*J197," ")</f>
        <v xml:space="preserve"> </v>
      </c>
      <c r="M197" s="84"/>
    </row>
    <row r="198" spans="1:13" ht="15.75" x14ac:dyDescent="0.25">
      <c r="A198" s="98">
        <v>2</v>
      </c>
      <c r="B198" s="96" t="s">
        <v>27</v>
      </c>
      <c r="C198" s="97">
        <v>2007</v>
      </c>
      <c r="D198" s="96" t="s">
        <v>18</v>
      </c>
      <c r="E198" s="98">
        <f t="shared" si="23"/>
        <v>0.93</v>
      </c>
      <c r="F198" s="98"/>
      <c r="G198" s="97" t="str">
        <f t="shared" si="24"/>
        <v xml:space="preserve"> </v>
      </c>
      <c r="H198" s="96"/>
      <c r="I198" s="96" t="s">
        <v>28</v>
      </c>
      <c r="J198" s="99">
        <v>5.2083333333333333E-4</v>
      </c>
      <c r="K198" s="100">
        <f t="shared" si="25"/>
        <v>4.84375E-4</v>
      </c>
      <c r="L198" s="100" t="str">
        <f t="shared" si="26"/>
        <v xml:space="preserve"> </v>
      </c>
      <c r="M198" s="84"/>
    </row>
    <row r="199" spans="1:13" ht="15.75" x14ac:dyDescent="0.25">
      <c r="A199" s="98">
        <v>3</v>
      </c>
      <c r="B199" s="96" t="s">
        <v>44</v>
      </c>
      <c r="C199" s="97">
        <v>2006</v>
      </c>
      <c r="D199" s="96" t="s">
        <v>18</v>
      </c>
      <c r="E199" s="98">
        <f t="shared" si="23"/>
        <v>0.93</v>
      </c>
      <c r="F199" s="98"/>
      <c r="G199" s="97" t="str">
        <f t="shared" si="24"/>
        <v xml:space="preserve"> </v>
      </c>
      <c r="H199" s="96"/>
      <c r="I199" s="96" t="s">
        <v>63</v>
      </c>
      <c r="J199" s="99">
        <v>5.6631944444444449E-4</v>
      </c>
      <c r="K199" s="100">
        <f t="shared" si="25"/>
        <v>5.2667708333333342E-4</v>
      </c>
      <c r="L199" s="100" t="str">
        <f t="shared" si="26"/>
        <v xml:space="preserve"> </v>
      </c>
      <c r="M199" s="84"/>
    </row>
    <row r="200" spans="1:13" ht="15.75" x14ac:dyDescent="0.25">
      <c r="A200" s="98">
        <v>4</v>
      </c>
      <c r="B200" s="96" t="s">
        <v>66</v>
      </c>
      <c r="C200" s="97">
        <v>1978</v>
      </c>
      <c r="D200" s="96" t="s">
        <v>22</v>
      </c>
      <c r="E200" s="98" t="str">
        <f t="shared" si="23"/>
        <v xml:space="preserve"> </v>
      </c>
      <c r="F200" s="98" t="s">
        <v>23</v>
      </c>
      <c r="G200" s="97">
        <f t="shared" si="24"/>
        <v>44</v>
      </c>
      <c r="H200" s="102">
        <v>0.90880000000000005</v>
      </c>
      <c r="I200" s="96" t="s">
        <v>30</v>
      </c>
      <c r="J200" s="99">
        <v>6.1273148148148146E-4</v>
      </c>
      <c r="K200" s="100">
        <f t="shared" si="25"/>
        <v>6.1273148148148146E-4</v>
      </c>
      <c r="L200" s="100">
        <f t="shared" si="26"/>
        <v>5.5685037037037034E-4</v>
      </c>
      <c r="M200" s="84">
        <v>1</v>
      </c>
    </row>
    <row r="201" spans="1:13" ht="15.75" x14ac:dyDescent="0.25">
      <c r="A201" s="98">
        <v>5</v>
      </c>
      <c r="B201" s="96" t="s">
        <v>60</v>
      </c>
      <c r="C201" s="97">
        <v>1991</v>
      </c>
      <c r="D201" s="96" t="s">
        <v>22</v>
      </c>
      <c r="E201" s="98" t="str">
        <f t="shared" si="23"/>
        <v xml:space="preserve"> </v>
      </c>
      <c r="F201" s="98"/>
      <c r="G201" s="97" t="str">
        <f t="shared" si="24"/>
        <v xml:space="preserve"> </v>
      </c>
      <c r="H201" s="96"/>
      <c r="I201" s="96" t="s">
        <v>24</v>
      </c>
      <c r="J201" s="99">
        <v>6.2581018518518519E-4</v>
      </c>
      <c r="K201" s="100">
        <f t="shared" si="25"/>
        <v>6.2581018518518519E-4</v>
      </c>
      <c r="L201" s="100" t="str">
        <f t="shared" si="26"/>
        <v xml:space="preserve"> </v>
      </c>
      <c r="M201" s="84"/>
    </row>
    <row r="202" spans="1:13" ht="15.75" x14ac:dyDescent="0.25">
      <c r="A202" s="98">
        <v>6</v>
      </c>
      <c r="B202" s="96" t="s">
        <v>64</v>
      </c>
      <c r="C202" s="97">
        <v>2007</v>
      </c>
      <c r="D202" s="96" t="s">
        <v>22</v>
      </c>
      <c r="E202" s="98" t="str">
        <f t="shared" si="23"/>
        <v xml:space="preserve"> </v>
      </c>
      <c r="F202" s="98"/>
      <c r="G202" s="97" t="str">
        <f t="shared" si="24"/>
        <v xml:space="preserve"> </v>
      </c>
      <c r="H202" s="96"/>
      <c r="I202" s="96" t="s">
        <v>54</v>
      </c>
      <c r="J202" s="99">
        <v>6.5138888888888896E-4</v>
      </c>
      <c r="K202" s="100">
        <f t="shared" si="25"/>
        <v>6.5138888888888896E-4</v>
      </c>
      <c r="L202" s="100" t="str">
        <f t="shared" si="26"/>
        <v xml:space="preserve"> </v>
      </c>
      <c r="M202" s="84"/>
    </row>
    <row r="203" spans="1:13" ht="15.75" x14ac:dyDescent="0.25">
      <c r="A203" s="98">
        <v>7</v>
      </c>
      <c r="B203" s="96" t="s">
        <v>67</v>
      </c>
      <c r="C203" s="97">
        <v>2007</v>
      </c>
      <c r="D203" s="96" t="s">
        <v>22</v>
      </c>
      <c r="E203" s="98" t="str">
        <f t="shared" si="23"/>
        <v xml:space="preserve"> </v>
      </c>
      <c r="F203" s="98"/>
      <c r="G203" s="97" t="str">
        <f t="shared" si="24"/>
        <v xml:space="preserve"> </v>
      </c>
      <c r="H203" s="96"/>
      <c r="I203" s="96" t="s">
        <v>63</v>
      </c>
      <c r="J203" s="99">
        <v>7.0335648148148145E-4</v>
      </c>
      <c r="K203" s="100">
        <f t="shared" si="25"/>
        <v>7.0335648148148145E-4</v>
      </c>
      <c r="L203" s="100" t="str">
        <f t="shared" si="26"/>
        <v xml:space="preserve"> </v>
      </c>
      <c r="M203" s="84"/>
    </row>
    <row r="204" spans="1:13" ht="15.75" x14ac:dyDescent="0.25">
      <c r="A204" s="98">
        <v>8</v>
      </c>
      <c r="B204" s="96" t="s">
        <v>75</v>
      </c>
      <c r="C204" s="97">
        <v>2010</v>
      </c>
      <c r="D204" s="96" t="s">
        <v>76</v>
      </c>
      <c r="E204" s="98" t="str">
        <f t="shared" si="23"/>
        <v xml:space="preserve"> </v>
      </c>
      <c r="F204" s="98"/>
      <c r="G204" s="97" t="str">
        <f t="shared" si="24"/>
        <v xml:space="preserve"> </v>
      </c>
      <c r="H204" s="96"/>
      <c r="I204" s="96" t="s">
        <v>281</v>
      </c>
      <c r="J204" s="99">
        <v>7.2777777777777782E-4</v>
      </c>
      <c r="K204" s="100">
        <f t="shared" si="25"/>
        <v>7.2777777777777782E-4</v>
      </c>
      <c r="L204" s="100" t="str">
        <f t="shared" si="26"/>
        <v xml:space="preserve"> </v>
      </c>
      <c r="M204" s="84"/>
    </row>
    <row r="205" spans="1:13" ht="15.75" x14ac:dyDescent="0.25">
      <c r="A205" s="98">
        <v>9</v>
      </c>
      <c r="B205" s="96" t="s">
        <v>34</v>
      </c>
      <c r="C205" s="97">
        <v>1952</v>
      </c>
      <c r="D205" s="96" t="s">
        <v>22</v>
      </c>
      <c r="E205" s="98" t="str">
        <f t="shared" si="23"/>
        <v xml:space="preserve"> </v>
      </c>
      <c r="F205" s="98" t="s">
        <v>23</v>
      </c>
      <c r="G205" s="97">
        <f t="shared" si="24"/>
        <v>70</v>
      </c>
      <c r="H205" s="102">
        <v>0.7319</v>
      </c>
      <c r="I205" s="96" t="s">
        <v>32</v>
      </c>
      <c r="J205" s="99">
        <v>1.2809027777777777E-3</v>
      </c>
      <c r="K205" s="100">
        <f t="shared" si="25"/>
        <v>1.2809027777777777E-3</v>
      </c>
      <c r="L205" s="100">
        <f t="shared" si="26"/>
        <v>9.3749274305555551E-4</v>
      </c>
      <c r="M205" s="84">
        <v>2</v>
      </c>
    </row>
    <row r="206" spans="1:13" ht="15.75" x14ac:dyDescent="0.25">
      <c r="A206" s="98">
        <v>10</v>
      </c>
      <c r="B206" s="96" t="s">
        <v>36</v>
      </c>
      <c r="C206" s="97">
        <v>1962</v>
      </c>
      <c r="D206" s="96" t="s">
        <v>22</v>
      </c>
      <c r="E206" s="98" t="str">
        <f t="shared" si="23"/>
        <v xml:space="preserve"> </v>
      </c>
      <c r="F206" s="98" t="s">
        <v>23</v>
      </c>
      <c r="G206" s="97">
        <f t="shared" si="24"/>
        <v>60</v>
      </c>
      <c r="H206" s="102">
        <v>0.81659999999999999</v>
      </c>
      <c r="I206" s="96" t="s">
        <v>28</v>
      </c>
      <c r="J206" s="99" t="s">
        <v>134</v>
      </c>
      <c r="K206" s="100" t="str">
        <f t="shared" si="25"/>
        <v>DNS</v>
      </c>
      <c r="L206" s="100"/>
      <c r="M206" s="84"/>
    </row>
    <row r="207" spans="1:13" s="7" customFormat="1" ht="15.75" x14ac:dyDescent="0.25">
      <c r="A207" s="73"/>
      <c r="B207" s="37"/>
      <c r="C207" s="38"/>
      <c r="D207" s="37"/>
      <c r="E207" s="73"/>
      <c r="F207" s="73"/>
      <c r="G207" s="38"/>
      <c r="H207" s="32"/>
      <c r="I207" s="37"/>
      <c r="J207" s="19"/>
      <c r="K207" s="58"/>
      <c r="L207" s="58"/>
      <c r="M207" s="29"/>
    </row>
    <row r="208" spans="1:13" s="39" customFormat="1" ht="15.75" x14ac:dyDescent="0.25">
      <c r="A208" s="73"/>
      <c r="B208" s="37"/>
      <c r="C208" s="36" t="s">
        <v>74</v>
      </c>
      <c r="D208" s="32"/>
      <c r="E208" s="35"/>
      <c r="F208" s="35"/>
      <c r="G208" s="32"/>
      <c r="H208" s="32"/>
      <c r="I208" s="34"/>
      <c r="J208" s="36" t="s">
        <v>38</v>
      </c>
      <c r="K208" s="58"/>
      <c r="L208" s="58"/>
      <c r="M208" s="29"/>
    </row>
    <row r="209" spans="1:13" ht="15.75" x14ac:dyDescent="0.25">
      <c r="A209" s="164" t="s">
        <v>287</v>
      </c>
      <c r="B209" s="76" t="s">
        <v>8</v>
      </c>
      <c r="C209" s="75" t="s">
        <v>9</v>
      </c>
      <c r="D209" s="75" t="s">
        <v>10</v>
      </c>
      <c r="E209" s="77"/>
      <c r="F209" s="77"/>
      <c r="G209" s="77"/>
      <c r="H209" s="77"/>
      <c r="I209" s="76" t="s">
        <v>15</v>
      </c>
      <c r="J209" s="75" t="s">
        <v>82</v>
      </c>
      <c r="K209" s="121"/>
      <c r="L209" s="79" t="s">
        <v>278</v>
      </c>
      <c r="M209" s="106"/>
    </row>
    <row r="210" spans="1:13" ht="15.75" x14ac:dyDescent="0.25">
      <c r="A210" s="165">
        <v>1</v>
      </c>
      <c r="B210" s="8" t="s">
        <v>211</v>
      </c>
      <c r="C210" s="80">
        <v>2009</v>
      </c>
      <c r="D210" s="80" t="s">
        <v>91</v>
      </c>
      <c r="E210" s="78"/>
      <c r="F210" s="78"/>
      <c r="G210" s="78"/>
      <c r="H210" s="78"/>
      <c r="I210" s="8" t="s">
        <v>173</v>
      </c>
      <c r="J210" s="80" t="s">
        <v>285</v>
      </c>
      <c r="K210" s="100"/>
      <c r="L210" s="82" t="s">
        <v>265</v>
      </c>
      <c r="M210" s="84"/>
    </row>
    <row r="211" spans="1:13" ht="15.75" x14ac:dyDescent="0.25">
      <c r="A211" s="165">
        <v>2</v>
      </c>
      <c r="B211" s="8" t="s">
        <v>266</v>
      </c>
      <c r="C211" s="80">
        <v>2008</v>
      </c>
      <c r="D211" s="146" t="s">
        <v>244</v>
      </c>
      <c r="E211" s="78"/>
      <c r="F211" s="78"/>
      <c r="G211" s="78"/>
      <c r="H211" s="78"/>
      <c r="I211" s="8" t="s">
        <v>85</v>
      </c>
      <c r="J211" s="146" t="s">
        <v>267</v>
      </c>
      <c r="K211" s="100"/>
      <c r="L211" s="82" t="s">
        <v>268</v>
      </c>
      <c r="M211" s="84"/>
    </row>
    <row r="212" spans="1:13" ht="15.75" x14ac:dyDescent="0.25">
      <c r="A212" s="165">
        <v>3</v>
      </c>
      <c r="B212" s="8" t="s">
        <v>143</v>
      </c>
      <c r="C212" s="80">
        <v>1960</v>
      </c>
      <c r="D212" s="80" t="s">
        <v>156</v>
      </c>
      <c r="E212" s="78"/>
      <c r="F212" s="78"/>
      <c r="G212" s="78"/>
      <c r="H212" s="78"/>
      <c r="I212" s="8" t="s">
        <v>144</v>
      </c>
      <c r="J212" s="80" t="s">
        <v>269</v>
      </c>
      <c r="K212" s="100"/>
      <c r="L212" s="82" t="s">
        <v>270</v>
      </c>
      <c r="M212" s="84"/>
    </row>
    <row r="213" spans="1:13" ht="15.75" x14ac:dyDescent="0.25">
      <c r="A213" s="165">
        <v>4</v>
      </c>
      <c r="B213" s="8" t="s">
        <v>163</v>
      </c>
      <c r="C213" s="80">
        <v>1971</v>
      </c>
      <c r="D213" s="80" t="s">
        <v>96</v>
      </c>
      <c r="E213" s="78"/>
      <c r="F213" s="78"/>
      <c r="G213" s="78"/>
      <c r="H213" s="78"/>
      <c r="I213" s="8" t="s">
        <v>164</v>
      </c>
      <c r="J213" s="80" t="s">
        <v>271</v>
      </c>
      <c r="K213" s="100"/>
      <c r="L213" s="82" t="s">
        <v>272</v>
      </c>
      <c r="M213" s="84"/>
    </row>
    <row r="214" spans="1:13" ht="15.75" x14ac:dyDescent="0.25">
      <c r="A214" s="165">
        <v>5</v>
      </c>
      <c r="B214" s="8" t="s">
        <v>217</v>
      </c>
      <c r="C214" s="80">
        <v>1998</v>
      </c>
      <c r="D214" s="80" t="s">
        <v>91</v>
      </c>
      <c r="E214" s="78"/>
      <c r="F214" s="78"/>
      <c r="G214" s="78"/>
      <c r="H214" s="78"/>
      <c r="I214" s="8" t="s">
        <v>85</v>
      </c>
      <c r="J214" s="80" t="s">
        <v>273</v>
      </c>
      <c r="K214" s="100"/>
      <c r="L214" s="82" t="s">
        <v>274</v>
      </c>
      <c r="M214" s="84"/>
    </row>
    <row r="215" spans="1:13" ht="15.75" x14ac:dyDescent="0.25">
      <c r="A215" s="136"/>
      <c r="B215" s="133"/>
      <c r="C215" s="134"/>
      <c r="D215" s="133"/>
      <c r="E215" s="136"/>
      <c r="F215" s="136"/>
      <c r="G215" s="134"/>
      <c r="H215" s="149"/>
      <c r="I215" s="133"/>
      <c r="J215" s="137"/>
      <c r="K215" s="138"/>
      <c r="L215" s="139"/>
      <c r="M215" s="61"/>
    </row>
    <row r="216" spans="1:13" ht="15.75" x14ac:dyDescent="0.25">
      <c r="A216" s="98"/>
      <c r="B216" s="78"/>
      <c r="C216" s="84"/>
      <c r="D216" s="78"/>
      <c r="E216" s="85"/>
      <c r="F216" s="85"/>
      <c r="G216" s="78"/>
      <c r="H216" s="78"/>
      <c r="I216" s="78"/>
      <c r="J216" s="99"/>
      <c r="K216" s="100"/>
      <c r="L216" s="101"/>
      <c r="M216" s="84"/>
    </row>
    <row r="217" spans="1:13" s="30" customFormat="1" ht="15.75" x14ac:dyDescent="0.25">
      <c r="A217" s="71"/>
      <c r="B217" s="41"/>
      <c r="C217" s="14" t="s">
        <v>74</v>
      </c>
      <c r="D217" s="41"/>
      <c r="E217" s="15"/>
      <c r="F217" s="15"/>
      <c r="G217" s="41"/>
      <c r="H217" s="41"/>
      <c r="I217" s="26"/>
      <c r="J217" s="14" t="s">
        <v>38</v>
      </c>
      <c r="K217" s="27"/>
      <c r="L217" s="28"/>
      <c r="M217" s="67"/>
    </row>
    <row r="218" spans="1:13" ht="15.75" x14ac:dyDescent="0.25">
      <c r="A218" s="89" t="s">
        <v>287</v>
      </c>
      <c r="B218" s="87" t="s">
        <v>8</v>
      </c>
      <c r="C218" s="88" t="s">
        <v>9</v>
      </c>
      <c r="D218" s="88" t="s">
        <v>10</v>
      </c>
      <c r="E218" s="89" t="s">
        <v>11</v>
      </c>
      <c r="F218" s="89" t="s">
        <v>12</v>
      </c>
      <c r="G218" s="87" t="s">
        <v>13</v>
      </c>
      <c r="H218" s="87" t="s">
        <v>14</v>
      </c>
      <c r="I218" s="87" t="s">
        <v>15</v>
      </c>
      <c r="J218" s="91" t="s">
        <v>82</v>
      </c>
      <c r="K218" s="92" t="s">
        <v>286</v>
      </c>
      <c r="L218" s="92" t="s">
        <v>276</v>
      </c>
      <c r="M218" s="106" t="s">
        <v>280</v>
      </c>
    </row>
    <row r="219" spans="1:13" ht="15.75" x14ac:dyDescent="0.25">
      <c r="A219" s="98">
        <v>1</v>
      </c>
      <c r="B219" s="96" t="s">
        <v>53</v>
      </c>
      <c r="C219" s="97">
        <v>2003</v>
      </c>
      <c r="D219" s="96" t="s">
        <v>22</v>
      </c>
      <c r="E219" s="98" t="str">
        <f t="shared" ref="E219:E226" si="27">IF(D219="B1",0.93," ")</f>
        <v xml:space="preserve"> </v>
      </c>
      <c r="F219" s="98"/>
      <c r="G219" s="97" t="str">
        <f t="shared" ref="G219:G226" si="28">+IF(F219="vet.",2022-C219," ")</f>
        <v xml:space="preserve"> </v>
      </c>
      <c r="H219" s="96"/>
      <c r="I219" s="96" t="s">
        <v>54</v>
      </c>
      <c r="J219" s="99">
        <v>5.4513888888888895E-4</v>
      </c>
      <c r="K219" s="100">
        <f t="shared" ref="K219:K226" si="29">+IF(D219="b1",J219*E219,J219)</f>
        <v>5.4513888888888895E-4</v>
      </c>
      <c r="L219" s="100" t="str">
        <f t="shared" ref="L219:L226" si="30">+IF(F219="vet.",H219*J219," ")</f>
        <v xml:space="preserve"> </v>
      </c>
      <c r="M219" s="84"/>
    </row>
    <row r="220" spans="1:13" ht="15.75" x14ac:dyDescent="0.25">
      <c r="A220" s="98">
        <v>2</v>
      </c>
      <c r="B220" s="96" t="s">
        <v>56</v>
      </c>
      <c r="C220" s="97">
        <v>1991</v>
      </c>
      <c r="D220" s="96" t="s">
        <v>18</v>
      </c>
      <c r="E220" s="98">
        <f t="shared" si="27"/>
        <v>0.93</v>
      </c>
      <c r="F220" s="98"/>
      <c r="G220" s="97" t="str">
        <f t="shared" si="28"/>
        <v xml:space="preserve"> </v>
      </c>
      <c r="H220" s="96"/>
      <c r="I220" s="96" t="s">
        <v>26</v>
      </c>
      <c r="J220" s="99">
        <v>7.2638888888888894E-4</v>
      </c>
      <c r="K220" s="100">
        <f t="shared" si="29"/>
        <v>6.7554166666666674E-4</v>
      </c>
      <c r="L220" s="100" t="str">
        <f t="shared" si="30"/>
        <v xml:space="preserve"> </v>
      </c>
      <c r="M220" s="84"/>
    </row>
    <row r="221" spans="1:13" ht="15.75" x14ac:dyDescent="0.25">
      <c r="A221" s="98">
        <v>3</v>
      </c>
      <c r="B221" s="96" t="s">
        <v>47</v>
      </c>
      <c r="C221" s="97">
        <v>1980</v>
      </c>
      <c r="D221" s="96" t="s">
        <v>22</v>
      </c>
      <c r="E221" s="98" t="str">
        <f t="shared" si="27"/>
        <v xml:space="preserve"> </v>
      </c>
      <c r="F221" s="98" t="s">
        <v>23</v>
      </c>
      <c r="G221" s="97">
        <f t="shared" si="28"/>
        <v>42</v>
      </c>
      <c r="H221" s="102">
        <v>0.88800000000000001</v>
      </c>
      <c r="I221" s="96" t="s">
        <v>24</v>
      </c>
      <c r="J221" s="99">
        <v>6.9421296296296288E-4</v>
      </c>
      <c r="K221" s="100">
        <f t="shared" si="29"/>
        <v>6.9421296296296288E-4</v>
      </c>
      <c r="L221" s="100">
        <f t="shared" si="30"/>
        <v>6.1646111111111109E-4</v>
      </c>
      <c r="M221" s="84">
        <v>2</v>
      </c>
    </row>
    <row r="222" spans="1:13" ht="15.75" x14ac:dyDescent="0.25">
      <c r="A222" s="98">
        <v>4</v>
      </c>
      <c r="B222" s="96" t="s">
        <v>71</v>
      </c>
      <c r="C222" s="97">
        <v>1978</v>
      </c>
      <c r="D222" s="96" t="s">
        <v>22</v>
      </c>
      <c r="E222" s="98" t="str">
        <f t="shared" si="27"/>
        <v xml:space="preserve"> </v>
      </c>
      <c r="F222" s="98" t="s">
        <v>23</v>
      </c>
      <c r="G222" s="97">
        <f t="shared" si="28"/>
        <v>44</v>
      </c>
      <c r="H222" s="102">
        <v>0.86950000000000005</v>
      </c>
      <c r="I222" s="96" t="s">
        <v>26</v>
      </c>
      <c r="J222" s="99">
        <v>7.0578703703703699E-4</v>
      </c>
      <c r="K222" s="100">
        <f t="shared" si="29"/>
        <v>7.0578703703703699E-4</v>
      </c>
      <c r="L222" s="100">
        <f t="shared" si="30"/>
        <v>6.1368182870370368E-4</v>
      </c>
      <c r="M222" s="84">
        <v>1</v>
      </c>
    </row>
    <row r="223" spans="1:13" ht="15.75" x14ac:dyDescent="0.25">
      <c r="A223" s="98">
        <v>5</v>
      </c>
      <c r="B223" s="96" t="s">
        <v>77</v>
      </c>
      <c r="C223" s="97">
        <v>1982</v>
      </c>
      <c r="D223" s="96" t="s">
        <v>22</v>
      </c>
      <c r="E223" s="98" t="str">
        <f t="shared" si="27"/>
        <v xml:space="preserve"> </v>
      </c>
      <c r="F223" s="98" t="s">
        <v>23</v>
      </c>
      <c r="G223" s="97">
        <f t="shared" si="28"/>
        <v>40</v>
      </c>
      <c r="H223" s="102">
        <v>0.90649999999999997</v>
      </c>
      <c r="I223" s="96" t="s">
        <v>24</v>
      </c>
      <c r="J223" s="99">
        <v>7.9687499999999995E-4</v>
      </c>
      <c r="K223" s="100">
        <f t="shared" si="29"/>
        <v>7.9687499999999995E-4</v>
      </c>
      <c r="L223" s="100">
        <f t="shared" si="30"/>
        <v>7.2236718749999992E-4</v>
      </c>
      <c r="M223" s="84">
        <v>3</v>
      </c>
    </row>
    <row r="224" spans="1:13" ht="15.75" x14ac:dyDescent="0.25">
      <c r="A224" s="98">
        <v>6</v>
      </c>
      <c r="B224" s="96" t="s">
        <v>72</v>
      </c>
      <c r="C224" s="97">
        <v>1980</v>
      </c>
      <c r="D224" s="96" t="s">
        <v>22</v>
      </c>
      <c r="E224" s="98" t="str">
        <f t="shared" si="27"/>
        <v xml:space="preserve"> </v>
      </c>
      <c r="F224" s="98" t="s">
        <v>23</v>
      </c>
      <c r="G224" s="97">
        <f t="shared" si="28"/>
        <v>42</v>
      </c>
      <c r="H224" s="102">
        <v>0.88800000000000001</v>
      </c>
      <c r="I224" s="96" t="s">
        <v>28</v>
      </c>
      <c r="J224" s="99">
        <v>8.5578703703703695E-4</v>
      </c>
      <c r="K224" s="100">
        <f t="shared" si="29"/>
        <v>8.5578703703703695E-4</v>
      </c>
      <c r="L224" s="100">
        <f t="shared" si="30"/>
        <v>7.5993888888888886E-4</v>
      </c>
      <c r="M224" s="84"/>
    </row>
    <row r="225" spans="1:13" ht="15.75" x14ac:dyDescent="0.25">
      <c r="A225" s="98">
        <v>7</v>
      </c>
      <c r="B225" s="96" t="s">
        <v>39</v>
      </c>
      <c r="C225" s="97">
        <v>1999</v>
      </c>
      <c r="D225" s="96" t="s">
        <v>22</v>
      </c>
      <c r="E225" s="98" t="str">
        <f t="shared" si="27"/>
        <v xml:space="preserve"> </v>
      </c>
      <c r="F225" s="98"/>
      <c r="G225" s="97" t="str">
        <f t="shared" si="28"/>
        <v xml:space="preserve"> </v>
      </c>
      <c r="H225" s="96"/>
      <c r="I225" s="96" t="s">
        <v>30</v>
      </c>
      <c r="J225" s="99" t="s">
        <v>37</v>
      </c>
      <c r="K225" s="100" t="str">
        <f t="shared" si="29"/>
        <v>Dns</v>
      </c>
      <c r="L225" s="100" t="str">
        <f t="shared" si="30"/>
        <v xml:space="preserve"> </v>
      </c>
      <c r="M225" s="84"/>
    </row>
    <row r="226" spans="1:13" ht="15.75" x14ac:dyDescent="0.25">
      <c r="A226" s="98">
        <v>8</v>
      </c>
      <c r="B226" s="96" t="s">
        <v>78</v>
      </c>
      <c r="C226" s="97">
        <v>1993</v>
      </c>
      <c r="D226" s="96" t="s">
        <v>22</v>
      </c>
      <c r="E226" s="98" t="str">
        <f t="shared" si="27"/>
        <v xml:space="preserve"> </v>
      </c>
      <c r="F226" s="98"/>
      <c r="G226" s="97" t="str">
        <f t="shared" si="28"/>
        <v xml:space="preserve"> </v>
      </c>
      <c r="H226" s="96"/>
      <c r="I226" s="96" t="s">
        <v>30</v>
      </c>
      <c r="J226" s="99" t="s">
        <v>37</v>
      </c>
      <c r="K226" s="100" t="str">
        <f t="shared" si="29"/>
        <v>Dns</v>
      </c>
      <c r="L226" s="100" t="str">
        <f t="shared" si="30"/>
        <v xml:space="preserve"> </v>
      </c>
      <c r="M226" s="84"/>
    </row>
    <row r="227" spans="1:13" ht="15.75" x14ac:dyDescent="0.25">
      <c r="A227" s="73"/>
      <c r="B227" s="39"/>
      <c r="C227" s="29"/>
      <c r="D227" s="39"/>
      <c r="E227" s="20"/>
      <c r="F227" s="20"/>
      <c r="G227" s="39"/>
      <c r="H227" s="39"/>
      <c r="I227" s="39"/>
      <c r="J227" s="19"/>
      <c r="K227" s="58"/>
      <c r="L227" s="58"/>
      <c r="M227" s="29"/>
    </row>
    <row r="228" spans="1:13" s="30" customFormat="1" ht="15.75" x14ac:dyDescent="0.25">
      <c r="A228" s="168"/>
      <c r="B228" s="32"/>
      <c r="C228" s="36" t="s">
        <v>79</v>
      </c>
      <c r="D228" s="34"/>
      <c r="E228" s="35"/>
      <c r="F228" s="35"/>
      <c r="G228" s="34"/>
      <c r="H228" s="34"/>
      <c r="I228" s="34"/>
      <c r="J228" s="36" t="s">
        <v>6</v>
      </c>
      <c r="K228" s="37"/>
      <c r="L228" s="38"/>
      <c r="M228" s="29"/>
    </row>
    <row r="229" spans="1:13" ht="15.75" x14ac:dyDescent="0.25">
      <c r="A229" s="89" t="s">
        <v>287</v>
      </c>
      <c r="B229" s="87" t="s">
        <v>8</v>
      </c>
      <c r="C229" s="88" t="s">
        <v>9</v>
      </c>
      <c r="D229" s="88" t="s">
        <v>10</v>
      </c>
      <c r="E229" s="89" t="s">
        <v>11</v>
      </c>
      <c r="F229" s="89" t="s">
        <v>12</v>
      </c>
      <c r="G229" s="87" t="s">
        <v>13</v>
      </c>
      <c r="H229" s="87" t="s">
        <v>14</v>
      </c>
      <c r="I229" s="87" t="s">
        <v>15</v>
      </c>
      <c r="J229" s="91" t="s">
        <v>82</v>
      </c>
      <c r="K229" s="92" t="s">
        <v>286</v>
      </c>
      <c r="L229" s="92" t="s">
        <v>276</v>
      </c>
      <c r="M229" s="106"/>
    </row>
    <row r="230" spans="1:13" ht="15.75" x14ac:dyDescent="0.25">
      <c r="A230" s="98">
        <v>1</v>
      </c>
      <c r="B230" s="96" t="s">
        <v>27</v>
      </c>
      <c r="C230" s="97">
        <v>2007</v>
      </c>
      <c r="D230" s="96" t="s">
        <v>18</v>
      </c>
      <c r="E230" s="98">
        <f>IF(D230="B1",0.93," ")</f>
        <v>0.93</v>
      </c>
      <c r="F230" s="98"/>
      <c r="G230" s="97" t="str">
        <f>+IF(F230="vet.",2022-C230," ")</f>
        <v xml:space="preserve"> </v>
      </c>
      <c r="H230" s="96"/>
      <c r="I230" s="96" t="s">
        <v>28</v>
      </c>
      <c r="J230" s="99">
        <v>4.8976851851851855E-3</v>
      </c>
      <c r="K230" s="100">
        <f>+IF(D230="b1",J230*E230,J230)</f>
        <v>4.5548472222222232E-3</v>
      </c>
      <c r="L230" s="100" t="str">
        <f>+IF(F230="vet.",H230*J230," ")</f>
        <v xml:space="preserve"> </v>
      </c>
      <c r="M230" s="84"/>
    </row>
    <row r="231" spans="1:13" ht="15.75" x14ac:dyDescent="0.25">
      <c r="A231" s="98">
        <v>2</v>
      </c>
      <c r="B231" s="96" t="s">
        <v>46</v>
      </c>
      <c r="C231" s="97">
        <v>1996</v>
      </c>
      <c r="D231" s="96" t="s">
        <v>22</v>
      </c>
      <c r="E231" s="98" t="str">
        <f>IF(D231="B1",0.93," ")</f>
        <v xml:space="preserve"> </v>
      </c>
      <c r="F231" s="98"/>
      <c r="G231" s="97" t="str">
        <f>+IF(F231="vet.",2022-C231," ")</f>
        <v xml:space="preserve"> </v>
      </c>
      <c r="H231" s="96"/>
      <c r="I231" s="96" t="s">
        <v>19</v>
      </c>
      <c r="J231" s="99">
        <v>5.1180555555555554E-3</v>
      </c>
      <c r="K231" s="100">
        <f>+IF(D231="b1",J231*E231,J231)</f>
        <v>5.1180555555555554E-3</v>
      </c>
      <c r="L231" s="100" t="str">
        <f>+IF(F231="vet.",H231*J231," ")</f>
        <v xml:space="preserve"> </v>
      </c>
      <c r="M231" s="84"/>
    </row>
    <row r="232" spans="1:13" ht="15.75" x14ac:dyDescent="0.25">
      <c r="A232" s="98">
        <v>3</v>
      </c>
      <c r="B232" s="96" t="s">
        <v>31</v>
      </c>
      <c r="C232" s="97">
        <v>1962</v>
      </c>
      <c r="D232" s="96" t="s">
        <v>18</v>
      </c>
      <c r="E232" s="98">
        <f>IF(D232="B1",0.93," ")</f>
        <v>0.93</v>
      </c>
      <c r="F232" s="98"/>
      <c r="G232" s="97" t="str">
        <f>+IF(F232="vet.",2022-C232," ")</f>
        <v xml:space="preserve"> </v>
      </c>
      <c r="H232" s="96"/>
      <c r="I232" s="96" t="s">
        <v>32</v>
      </c>
      <c r="J232" s="99">
        <v>7.6893518518518526E-3</v>
      </c>
      <c r="K232" s="100">
        <f>+IF(D232="b1",J232*E232,J232)</f>
        <v>7.1510972222222236E-3</v>
      </c>
      <c r="L232" s="100" t="str">
        <f>+IF(F232="vet.",H232*J232," ")</f>
        <v xml:space="preserve"> </v>
      </c>
      <c r="M232" s="84"/>
    </row>
    <row r="233" spans="1:13" ht="15.75" x14ac:dyDescent="0.25">
      <c r="A233" s="16"/>
      <c r="B233" s="30"/>
      <c r="C233" s="59"/>
      <c r="D233" s="30"/>
      <c r="E233" s="11"/>
      <c r="F233" s="11"/>
      <c r="G233" s="30"/>
      <c r="H233" s="30"/>
      <c r="I233" s="30"/>
      <c r="J233" s="11"/>
      <c r="K233" s="30"/>
      <c r="L233" s="59"/>
      <c r="M233" s="59"/>
    </row>
    <row r="234" spans="1:13" ht="15.75" x14ac:dyDescent="0.25">
      <c r="A234" s="16"/>
      <c r="B234" s="30"/>
      <c r="C234" s="59"/>
      <c r="D234" s="30"/>
      <c r="E234" s="11"/>
      <c r="F234" s="11"/>
      <c r="G234" s="30"/>
      <c r="H234" s="30"/>
      <c r="I234" s="30"/>
      <c r="J234" s="11"/>
      <c r="K234" s="30"/>
      <c r="L234" s="59"/>
      <c r="M234" s="59"/>
    </row>
    <row r="235" spans="1:13" ht="15.75" x14ac:dyDescent="0.25">
      <c r="A235" s="16"/>
      <c r="B235" s="30"/>
      <c r="C235" s="59"/>
      <c r="D235" s="30"/>
      <c r="E235" s="11"/>
      <c r="F235" s="11"/>
      <c r="G235" s="30"/>
      <c r="H235" s="30"/>
      <c r="I235" s="30"/>
      <c r="J235" s="11"/>
      <c r="K235" s="30"/>
      <c r="L235" s="59"/>
      <c r="M235" s="59"/>
    </row>
    <row r="236" spans="1:13" ht="15.75" x14ac:dyDescent="0.25">
      <c r="A236" s="16"/>
      <c r="B236" s="30"/>
      <c r="C236" s="59"/>
      <c r="D236" s="30"/>
      <c r="E236" s="11"/>
      <c r="F236" s="11"/>
      <c r="G236" s="30"/>
      <c r="H236" s="30"/>
      <c r="I236" s="30"/>
      <c r="J236" s="11"/>
      <c r="K236" s="30"/>
      <c r="L236" s="59"/>
      <c r="M236" s="59"/>
    </row>
  </sheetData>
  <pageMargins left="0.25" right="0.25" top="0.75" bottom="0.75" header="0.3" footer="0.3"/>
  <pageSetup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6461E4B2757E243BDC06F5E26276836" ma:contentTypeVersion="14" ma:contentTypeDescription="Kurkite naują dokumentą." ma:contentTypeScope="" ma:versionID="4db1318e875240598c76f5c026722031">
  <xsd:schema xmlns:xsd="http://www.w3.org/2001/XMLSchema" xmlns:xs="http://www.w3.org/2001/XMLSchema" xmlns:p="http://schemas.microsoft.com/office/2006/metadata/properties" xmlns:ns3="a463045e-b2d1-4afb-9206-e80cc0503267" xmlns:ns4="eb9611dd-0095-4041-9836-04c141532d26" targetNamespace="http://schemas.microsoft.com/office/2006/metadata/properties" ma:root="true" ma:fieldsID="291702910849aa54b6e23db82930cd52" ns3:_="" ns4:_="">
    <xsd:import namespace="a463045e-b2d1-4afb-9206-e80cc0503267"/>
    <xsd:import namespace="eb9611dd-0095-4041-9836-04c141532d2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3045e-b2d1-4afb-9206-e80cc05032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9611dd-0095-4041-9836-04c141532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383E0-FD94-4140-B130-409201D80B77}">
  <ds:schemaRefs>
    <ds:schemaRef ds:uri="http://purl.org/dc/dcmitype/"/>
    <ds:schemaRef ds:uri="http://purl.org/dc/elements/1.1/"/>
    <ds:schemaRef ds:uri="http://schemas.microsoft.com/office/2006/metadata/properties"/>
    <ds:schemaRef ds:uri="a463045e-b2d1-4afb-9206-e80cc0503267"/>
    <ds:schemaRef ds:uri="http://schemas.microsoft.com/office/2006/documentManagement/types"/>
    <ds:schemaRef ds:uri="eb9611dd-0095-4041-9836-04c141532d2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B40234-A3F5-4048-92BE-B8B7841420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16E489-4AAE-43F9-BFB2-4E0C94073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63045e-b2d1-4afb-9206-e80cc0503267"/>
    <ds:schemaRef ds:uri="eb9611dd-0095-4041-9836-04c141532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Starto protokolas_rezult_2022</vt:lpstr>
      <vt:lpstr>Be trenerių pav.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Kompiuteris</dc:creator>
  <cp:lastModifiedBy>Kompiuteris</cp:lastModifiedBy>
  <cp:lastPrinted>2022-04-02T21:31:22Z</cp:lastPrinted>
  <dcterms:created xsi:type="dcterms:W3CDTF">2022-04-02T18:20:32Z</dcterms:created>
  <dcterms:modified xsi:type="dcterms:W3CDTF">2022-04-02T21:41:45Z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0x010100D6461E4B2757E243BDC06F5E26276836</vt:lpwstr>
  </property>
</Properties>
</file>